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vfile01\ファイルサーバ\産業経済課\017_農業集落排水事業関係\メール\R6\そ　総務課\受信\20250124154406_Fw： 【依頼：1／31(金)〆切】公営企業に係る経営比較分析表（令和５年度決算）の分析等について\files\修正【経営比較分析表】2023_173240_47_1718\【経営比較分析表】2023_173240_47_1718\"/>
    </mc:Choice>
  </mc:AlternateContent>
  <xr:revisionPtr revIDLastSave="0" documentId="13_ncr:1_{7FEFC558-95DF-494C-94F8-679A90E4CBAF}" xr6:coauthVersionLast="47" xr6:coauthVersionMax="47" xr10:uidLastSave="{00000000-0000-0000-0000-000000000000}"/>
  <workbookProtection workbookAlgorithmName="SHA-512" workbookHashValue="gvPcs8kDAsmhpactVC41NEKnL/zUAJ5RxKnmK2PfIHwSxANHu4GrVbokh2lOpL0Ocr/Wu3xq/Ab2yw8ZwDkTjw==" workbookSaltValue="AK5V0iaIZLjx+RRQ0hL+Lg==" workbookSpinCount="100000" lockStructure="1"/>
  <bookViews>
    <workbookView xWindow="-120" yWindow="-120" windowWidth="20730" windowHeight="1104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E86" i="4"/>
  <c r="AT10" i="4"/>
  <c r="AL10" i="4"/>
  <c r="I10" i="4"/>
  <c r="AL8" i="4"/>
</calcChain>
</file>

<file path=xl/sharedStrings.xml><?xml version="1.0" encoding="utf-8"?>
<sst xmlns="http://schemas.openxmlformats.org/spreadsheetml/2006/main" count="236" uniqueCount="118">
  <si>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</si>
  <si>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</si>
  <si>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</si>
  <si>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</si>
  <si>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</si>
  <si>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</si>
  <si>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</si>
  <si>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</si>
  <si>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</si>
  <si>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</si>
  <si>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</si>
  <si>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</si>
  <si>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</si>
  <si>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</si>
  <si>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</si>
  <si>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</si>
  <si>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</si>
  <si>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</si>
  <si>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</si>
  <si>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</si>
  <si>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</si>
  <si>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</si>
  <si>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</si>
  <si>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</si>
  <si>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</si>
  <si>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</si>
  <si>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</si>
  <si>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</si>
  <si>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</si>
  <si>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</si>
  <si>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</si>
  <si>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</si>
  <si>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</si>
  <si>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</si>
  <si>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</si>
  <si>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</si>
  <si>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</si>
  <si>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</si>
  <si>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</si>
  <si>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</si>
  <si>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</si>
  <si>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</si>
  <si>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</si>
  <si>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</si>
  <si>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</si>
  <si>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</si>
  <si>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</si>
  <si>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</si>
  <si>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</si>
  <si>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</si>
  <si>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</si>
  <si>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</si>
  <si>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</si>
  <si>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</si>
  <si>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</si>
  <si>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</si>
  <si>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</si>
  <si>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</si>
  <si>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</si>
  <si>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</si>
  <si>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</si>
  <si>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</si>
  <si>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</si>
  <si>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</si>
  <si>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</si>
  <si>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</si>
  <si>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</si>
  <si>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</si>
  <si>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</si>
  <si>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</si>
  <si>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</si>
  <si>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</si>
  <si>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</si>
  <si>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</si>
  <si>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</si>
  <si>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</si>
  <si>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</si>
  <si>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</si>
  <si>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</si>
  <si>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</si>
  <si>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</si>
  <si>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</si>
  <si>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</si>
  <si>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</si>
  <si>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</si>
  <si>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</si>
  <si>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</si>
  <si>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</si>
  <si>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</si>
  <si>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</si>
  <si>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</si>
  <si>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</si>
  <si>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</si>
  <si>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</si>
  <si>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</si>
  <si>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</si>
  <si>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石川県　川北町</t>
  </si>
  <si>
    <t>法非適用</t>
  </si>
  <si>
    <t>下水道事業</t>
  </si>
  <si>
    <t>農業集落排水</t>
  </si>
  <si>
    <t>F1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</si>
  <si>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</si>
  <si>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</si>
  <si>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</si>
  <si>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</si>
  <si>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</si>
  <si>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</si>
  <si>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</si>
  <si>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</si>
  <si>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</si>
  <si>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</si>
  <si>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</si>
  <si>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</si>
  <si>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</si>
  <si>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</si>
  <si>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川北町の下水道普及率はほぼ100%となっている。
使用料を月額2,000円の定額から基本料+従量制に料金改定を行った。⑤経費回収率が類似団体平均値より高くなっている。また、汚水処理にかかる経費を削減したことにより⑥汚水処理原価が類似団体平均値より低くなっている。
しかし、財政をとりまく環境の変化から、更なる経営努力が求められ、管理経費の節減や建設事業の縮減、一部負担金の見直しを行ってきており、今以上の経営悪化はないと考えている。
今後も経常経費の削減に努め、経営の安定を図っていきたい。</t>
    <rPh sb="0" eb="3">
      <t>カワキタマチ</t>
    </rPh>
    <rPh sb="4" eb="7">
      <t>ゲスイドウ</t>
    </rPh>
    <rPh sb="7" eb="10">
      <t>フキュウリツ</t>
    </rPh>
    <rPh sb="25" eb="28">
      <t>シヨウリョウ</t>
    </rPh>
    <rPh sb="29" eb="31">
      <t>ゲツガク</t>
    </rPh>
    <rPh sb="36" eb="37">
      <t>エン</t>
    </rPh>
    <rPh sb="38" eb="40">
      <t>テイガク</t>
    </rPh>
    <rPh sb="42" eb="45">
      <t>キホンリョウ</t>
    </rPh>
    <rPh sb="46" eb="49">
      <t>ジュウリョウセイ</t>
    </rPh>
    <rPh sb="50" eb="52">
      <t>リョウキン</t>
    </rPh>
    <rPh sb="52" eb="54">
      <t>カイテイ</t>
    </rPh>
    <rPh sb="55" eb="56">
      <t>オコナ</t>
    </rPh>
    <rPh sb="60" eb="62">
      <t>ケイヒ</t>
    </rPh>
    <rPh sb="62" eb="65">
      <t>カイシュウリツ</t>
    </rPh>
    <rPh sb="66" eb="68">
      <t>ルイジ</t>
    </rPh>
    <rPh sb="68" eb="70">
      <t>ダンタイ</t>
    </rPh>
    <rPh sb="70" eb="73">
      <t>ヘイキンチ</t>
    </rPh>
    <rPh sb="75" eb="76">
      <t>タカ</t>
    </rPh>
    <rPh sb="86" eb="88">
      <t>オスイ</t>
    </rPh>
    <rPh sb="88" eb="90">
      <t>ショリ</t>
    </rPh>
    <rPh sb="94" eb="96">
      <t>ケイヒ</t>
    </rPh>
    <rPh sb="97" eb="99">
      <t>サクゲン</t>
    </rPh>
    <rPh sb="114" eb="116">
      <t>ルイジ</t>
    </rPh>
    <rPh sb="116" eb="118">
      <t>ダンタイ</t>
    </rPh>
    <rPh sb="118" eb="121">
      <t>ヘイキンチ</t>
    </rPh>
    <rPh sb="123" eb="124">
      <t>ヒク</t>
    </rPh>
    <rPh sb="136" eb="138">
      <t>ザイセイ</t>
    </rPh>
    <rPh sb="143" eb="145">
      <t>カンキョウ</t>
    </rPh>
    <rPh sb="146" eb="148">
      <t>ヘンカ</t>
    </rPh>
    <rPh sb="151" eb="152">
      <t>サラ</t>
    </rPh>
    <rPh sb="154" eb="156">
      <t>ケイエイ</t>
    </rPh>
    <rPh sb="156" eb="158">
      <t>ドリョク</t>
    </rPh>
    <rPh sb="159" eb="160">
      <t>モト</t>
    </rPh>
    <rPh sb="164" eb="166">
      <t>カンリ</t>
    </rPh>
    <rPh sb="166" eb="168">
      <t>ケイヒ</t>
    </rPh>
    <rPh sb="169" eb="171">
      <t>セツゲン</t>
    </rPh>
    <rPh sb="172" eb="174">
      <t>ケンセツ</t>
    </rPh>
    <rPh sb="174" eb="176">
      <t>ジギョウ</t>
    </rPh>
    <rPh sb="177" eb="179">
      <t>シュクゲン</t>
    </rPh>
    <rPh sb="180" eb="182">
      <t>イチブ</t>
    </rPh>
    <rPh sb="182" eb="185">
      <t>フタンキン</t>
    </rPh>
    <rPh sb="186" eb="188">
      <t>ミナオ</t>
    </rPh>
    <rPh sb="190" eb="191">
      <t>オコナ</t>
    </rPh>
    <rPh sb="198" eb="201">
      <t>イマイジョウ</t>
    </rPh>
    <rPh sb="202" eb="204">
      <t>ケイエイ</t>
    </rPh>
    <rPh sb="204" eb="206">
      <t>アッカ</t>
    </rPh>
    <rPh sb="210" eb="211">
      <t>カンガ</t>
    </rPh>
    <rPh sb="217" eb="219">
      <t>コンゴ</t>
    </rPh>
    <rPh sb="220" eb="222">
      <t>ケイジョウ</t>
    </rPh>
    <rPh sb="222" eb="224">
      <t>ケイヒ</t>
    </rPh>
    <rPh sb="225" eb="227">
      <t>サクゲン</t>
    </rPh>
    <rPh sb="228" eb="229">
      <t>ツト</t>
    </rPh>
    <rPh sb="231" eb="233">
      <t>ケイエイ</t>
    </rPh>
    <rPh sb="234" eb="236">
      <t>アンテイ</t>
    </rPh>
    <rPh sb="237" eb="238">
      <t>ハカ</t>
    </rPh>
    <phoneticPr fontId="4"/>
  </si>
  <si>
    <t>施設の老朽化については、平成8年度より各地区処理場の機能強化工事を行い、平成23年度には一通りの処理場の機能強化工事を終えた。
しかし、当初の機能強化工事から20年以上経過し、施設の老朽化が見られるようになった。
そこで、平成27年度から平成28年度にかけて、全地区の管渠等の調査を行い、「最適整備構想」を策定した。
その結果を踏まえ、老朽化が多く見られた地区から順次施設の改修に努めていく。</t>
    <rPh sb="0" eb="2">
      <t>シセツ</t>
    </rPh>
    <rPh sb="3" eb="6">
      <t>ロウキュウカ</t>
    </rPh>
    <rPh sb="12" eb="14">
      <t>ヘイセイ</t>
    </rPh>
    <rPh sb="15" eb="17">
      <t>ネンド</t>
    </rPh>
    <rPh sb="19" eb="22">
      <t>カクチク</t>
    </rPh>
    <rPh sb="22" eb="25">
      <t>ショリジョウ</t>
    </rPh>
    <rPh sb="26" eb="28">
      <t>キノウ</t>
    </rPh>
    <rPh sb="28" eb="30">
      <t>キョウカ</t>
    </rPh>
    <rPh sb="30" eb="32">
      <t>コウジ</t>
    </rPh>
    <rPh sb="33" eb="34">
      <t>オコナ</t>
    </rPh>
    <rPh sb="36" eb="38">
      <t>ヘイセイ</t>
    </rPh>
    <rPh sb="40" eb="42">
      <t>ネンド</t>
    </rPh>
    <rPh sb="44" eb="46">
      <t>ヒトトオ</t>
    </rPh>
    <rPh sb="48" eb="51">
      <t>ショリジョウ</t>
    </rPh>
    <rPh sb="52" eb="54">
      <t>キノウ</t>
    </rPh>
    <rPh sb="54" eb="56">
      <t>キョウカ</t>
    </rPh>
    <rPh sb="56" eb="58">
      <t>コウジ</t>
    </rPh>
    <rPh sb="59" eb="60">
      <t>オ</t>
    </rPh>
    <rPh sb="68" eb="70">
      <t>トウショ</t>
    </rPh>
    <rPh sb="71" eb="73">
      <t>キノウ</t>
    </rPh>
    <rPh sb="73" eb="75">
      <t>キョウカ</t>
    </rPh>
    <rPh sb="75" eb="77">
      <t>コウジ</t>
    </rPh>
    <rPh sb="81" eb="84">
      <t>ネンイジョウ</t>
    </rPh>
    <rPh sb="84" eb="86">
      <t>ケイカ</t>
    </rPh>
    <rPh sb="88" eb="90">
      <t>シセツ</t>
    </rPh>
    <rPh sb="91" eb="94">
      <t>ロウキュウカ</t>
    </rPh>
    <rPh sb="95" eb="96">
      <t>ミ</t>
    </rPh>
    <rPh sb="111" eb="113">
      <t>ヘイセイ</t>
    </rPh>
    <rPh sb="115" eb="117">
      <t>ネンド</t>
    </rPh>
    <rPh sb="119" eb="121">
      <t>ヘイセイ</t>
    </rPh>
    <rPh sb="123" eb="125">
      <t>ネンド</t>
    </rPh>
    <rPh sb="130" eb="133">
      <t>ゼンチク</t>
    </rPh>
    <rPh sb="134" eb="135">
      <t>カン</t>
    </rPh>
    <rPh sb="136" eb="137">
      <t>トウ</t>
    </rPh>
    <rPh sb="138" eb="140">
      <t>チョウサ</t>
    </rPh>
    <rPh sb="141" eb="142">
      <t>オコナ</t>
    </rPh>
    <rPh sb="145" eb="147">
      <t>サイテキ</t>
    </rPh>
    <rPh sb="147" eb="149">
      <t>セイビ</t>
    </rPh>
    <rPh sb="149" eb="151">
      <t>コウソウ</t>
    </rPh>
    <rPh sb="153" eb="155">
      <t>サクテイ</t>
    </rPh>
    <rPh sb="161" eb="163">
      <t>ケッカ</t>
    </rPh>
    <rPh sb="164" eb="165">
      <t>フ</t>
    </rPh>
    <rPh sb="168" eb="171">
      <t>ロウキュウカ</t>
    </rPh>
    <rPh sb="172" eb="173">
      <t>オオ</t>
    </rPh>
    <rPh sb="174" eb="175">
      <t>ミ</t>
    </rPh>
    <rPh sb="178" eb="180">
      <t>チク</t>
    </rPh>
    <rPh sb="182" eb="184">
      <t>ジュンジ</t>
    </rPh>
    <rPh sb="184" eb="186">
      <t>シセツ</t>
    </rPh>
    <rPh sb="187" eb="189">
      <t>カイシュウ</t>
    </rPh>
    <rPh sb="190" eb="191">
      <t>ツト</t>
    </rPh>
    <phoneticPr fontId="4"/>
  </si>
  <si>
    <t>ライフラインとしての必要不可欠な下水道事業として、今後も経常経費の削減に努め、経営の安定化を図っていく。
料金収入の増加を目指し、滞納者が増えないように努力する。
下水道使用料のについては、令和５年度６月使用分よりこれまでの定額制から、基本料+従量料金の２部料金制へ改正した。</t>
    <rPh sb="10" eb="12">
      <t>ヒツヨウ</t>
    </rPh>
    <rPh sb="12" eb="15">
      <t>フカケツ</t>
    </rPh>
    <rPh sb="16" eb="19">
      <t>ゲスイドウ</t>
    </rPh>
    <rPh sb="19" eb="21">
      <t>ジギョウ</t>
    </rPh>
    <rPh sb="25" eb="27">
      <t>コンゴ</t>
    </rPh>
    <rPh sb="28" eb="30">
      <t>ケイジョウ</t>
    </rPh>
    <rPh sb="30" eb="32">
      <t>ケイヒ</t>
    </rPh>
    <rPh sb="33" eb="35">
      <t>サクゲン</t>
    </rPh>
    <rPh sb="36" eb="37">
      <t>ツト</t>
    </rPh>
    <rPh sb="39" eb="41">
      <t>ケイエイ</t>
    </rPh>
    <rPh sb="42" eb="45">
      <t>アンテイカ</t>
    </rPh>
    <rPh sb="46" eb="47">
      <t>ハカ</t>
    </rPh>
    <rPh sb="53" eb="55">
      <t>リョウキン</t>
    </rPh>
    <rPh sb="55" eb="57">
      <t>シュウニュウ</t>
    </rPh>
    <rPh sb="58" eb="60">
      <t>ゾウカ</t>
    </rPh>
    <rPh sb="61" eb="63">
      <t>メザ</t>
    </rPh>
    <rPh sb="65" eb="68">
      <t>タイノウシャ</t>
    </rPh>
    <rPh sb="69" eb="70">
      <t>フ</t>
    </rPh>
    <rPh sb="76" eb="78">
      <t>ドリョク</t>
    </rPh>
    <rPh sb="82" eb="85">
      <t>ゲスイドウ</t>
    </rPh>
    <rPh sb="85" eb="88">
      <t>シヨウリョウ</t>
    </rPh>
    <rPh sb="95" eb="97">
      <t>レイワ</t>
    </rPh>
    <rPh sb="98" eb="100">
      <t>ネンド</t>
    </rPh>
    <rPh sb="101" eb="102">
      <t>ガツ</t>
    </rPh>
    <rPh sb="102" eb="104">
      <t>シヨウ</t>
    </rPh>
    <rPh sb="104" eb="105">
      <t>ブン</t>
    </rPh>
    <rPh sb="112" eb="115">
      <t>テイガクセイ</t>
    </rPh>
    <rPh sb="118" eb="121">
      <t>キホンリョウ</t>
    </rPh>
    <rPh sb="122" eb="124">
      <t>ジュウリョウ</t>
    </rPh>
    <rPh sb="124" eb="126">
      <t>リョウキン</t>
    </rPh>
    <rPh sb="128" eb="129">
      <t>ブ</t>
    </rPh>
    <rPh sb="129" eb="132">
      <t>リョウキンセイ</t>
    </rPh>
    <rPh sb="133" eb="135">
      <t>カイセイ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</si>
</sst>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E-4B04-AAC5-305CD0D37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0.02</c:v>
                </c:pt>
                <c:pt idx="2">
                  <c:v>0.01</c:v>
                </c:pt>
                <c:pt idx="3">
                  <c:v>0.01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8E-4B04-AAC5-305CD0D37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82.78</c:v>
                </c:pt>
                <c:pt idx="1">
                  <c:v>87.83</c:v>
                </c:pt>
                <c:pt idx="2">
                  <c:v>86.92</c:v>
                </c:pt>
                <c:pt idx="3">
                  <c:v>84.85</c:v>
                </c:pt>
                <c:pt idx="4">
                  <c:v>84.37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25-4A8B-9CA8-B6B870AF9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54.06</c:v>
                </c:pt>
                <c:pt idx="1">
                  <c:v>55.26</c:v>
                </c:pt>
                <c:pt idx="2">
                  <c:v>54.54</c:v>
                </c:pt>
                <c:pt idx="3">
                  <c:v>52.9</c:v>
                </c:pt>
                <c:pt idx="4">
                  <c:v>52.63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5-4A8B-9CA8-B6B870AF9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A0-4C99-99B2-9F68A2C07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90.11</c:v>
                </c:pt>
                <c:pt idx="1">
                  <c:v>90.52</c:v>
                </c:pt>
                <c:pt idx="2">
                  <c:v>90.3</c:v>
                </c:pt>
                <c:pt idx="3">
                  <c:v>90.3</c:v>
                </c:pt>
                <c:pt idx="4">
                  <c:v>90.32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A0-4C99-99B2-9F68A2C07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90.35</c:v>
                </c:pt>
                <c:pt idx="1">
                  <c:v>81.680000000000007</c:v>
                </c:pt>
                <c:pt idx="2">
                  <c:v>64.62</c:v>
                </c:pt>
                <c:pt idx="3">
                  <c:v>103.59</c:v>
                </c:pt>
                <c:pt idx="4">
                  <c:v>93.72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F-4C43-AE78-695EE85EB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AF-4C43-AE78-695EE85EB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9C-410A-883D-9F98C7569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9C-410A-883D-9F98C7569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38-464C-A539-A487AA794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38-464C-A539-A487AA794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EE-4AB8-B331-00D47F8A9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EE-4AB8-B331-00D47F8A9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E-4EAE-90CA-C9E844F05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0E-4EAE-90CA-C9E844F05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573.80999999999995</c:v>
                </c:pt>
                <c:pt idx="1">
                  <c:v>506.94</c:v>
                </c:pt>
                <c:pt idx="2">
                  <c:v>457.78</c:v>
                </c:pt>
                <c:pt idx="3">
                  <c:v>476.22</c:v>
                </c:pt>
                <c:pt idx="4">
                  <c:v>664.01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64-49AD-AE11-19044E265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654.71</c:v>
                </c:pt>
                <c:pt idx="1">
                  <c:v>783.8</c:v>
                </c:pt>
                <c:pt idx="2">
                  <c:v>778.81</c:v>
                </c:pt>
                <c:pt idx="3">
                  <c:v>718.49</c:v>
                </c:pt>
                <c:pt idx="4">
                  <c:v>743.31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64-49AD-AE11-19044E265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54.03</c:v>
                </c:pt>
                <c:pt idx="1">
                  <c:v>54.05</c:v>
                </c:pt>
                <c:pt idx="2">
                  <c:v>57.55</c:v>
                </c:pt>
                <c:pt idx="3">
                  <c:v>82.14</c:v>
                </c:pt>
                <c:pt idx="4">
                  <c:v>83.62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79-4DB8-B304-6368B3088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65.37</c:v>
                </c:pt>
                <c:pt idx="1">
                  <c:v>68.11</c:v>
                </c:pt>
                <c:pt idx="2">
                  <c:v>67.23</c:v>
                </c:pt>
                <c:pt idx="3">
                  <c:v>61.82</c:v>
                </c:pt>
                <c:pt idx="4">
                  <c:v>61.15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79-4DB8-B304-6368B3088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150</c:v>
                </c:pt>
                <c:pt idx="1">
                  <c:v>142.19999999999999</c:v>
                </c:pt>
                <c:pt idx="2">
                  <c:v>135.02000000000001</c:v>
                </c:pt>
                <c:pt idx="3">
                  <c:v>97.76</c:v>
                </c:pt>
                <c:pt idx="4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2-4DD2-8809-B255CAA4A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228.99</c:v>
                </c:pt>
                <c:pt idx="1">
                  <c:v>222.41</c:v>
                </c:pt>
                <c:pt idx="2">
                  <c:v>228.21</c:v>
                </c:pt>
                <c:pt idx="3">
                  <c:v>246.9</c:v>
                </c:pt>
                <c:pt idx="4">
                  <c:v>250.43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52-4DD2-8809-B255CAA4A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G61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</row>
    <row r="3" spans="1:78" ht="9.75" customHeight="1" x14ac:dyDescent="0.15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</row>
    <row r="4" spans="1:78" ht="9.75" customHeight="1" x14ac:dyDescent="0.15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0" t="str">
        <f>データ!H6</f>
        <v>石川県　川北町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9" t="s">
        <v>1</v>
      </c>
      <c r="C7" s="59"/>
      <c r="D7" s="59"/>
      <c r="E7" s="59"/>
      <c r="F7" s="59"/>
      <c r="G7" s="59"/>
      <c r="H7" s="59"/>
      <c r="I7" s="59" t="s">
        <v>2</v>
      </c>
      <c r="J7" s="59"/>
      <c r="K7" s="59"/>
      <c r="L7" s="59"/>
      <c r="M7" s="59"/>
      <c r="N7" s="59"/>
      <c r="O7" s="59"/>
      <c r="P7" s="59" t="s">
        <v>3</v>
      </c>
      <c r="Q7" s="59"/>
      <c r="R7" s="59"/>
      <c r="S7" s="59"/>
      <c r="T7" s="59"/>
      <c r="U7" s="59"/>
      <c r="V7" s="59"/>
      <c r="W7" s="59" t="s">
        <v>4</v>
      </c>
      <c r="X7" s="59"/>
      <c r="Y7" s="59"/>
      <c r="Z7" s="59"/>
      <c r="AA7" s="59"/>
      <c r="AB7" s="59"/>
      <c r="AC7" s="59"/>
      <c r="AD7" s="59" t="s">
        <v>5</v>
      </c>
      <c r="AE7" s="59"/>
      <c r="AF7" s="59"/>
      <c r="AG7" s="59"/>
      <c r="AH7" s="59"/>
      <c r="AI7" s="59"/>
      <c r="AJ7" s="59"/>
      <c r="AK7" s="3"/>
      <c r="AL7" s="59" t="s">
        <v>6</v>
      </c>
      <c r="AM7" s="59"/>
      <c r="AN7" s="59"/>
      <c r="AO7" s="59"/>
      <c r="AP7" s="59"/>
      <c r="AQ7" s="59"/>
      <c r="AR7" s="59"/>
      <c r="AS7" s="59"/>
      <c r="AT7" s="59" t="s">
        <v>7</v>
      </c>
      <c r="AU7" s="59"/>
      <c r="AV7" s="59"/>
      <c r="AW7" s="59"/>
      <c r="AX7" s="59"/>
      <c r="AY7" s="59"/>
      <c r="AZ7" s="59"/>
      <c r="BA7" s="59"/>
      <c r="BB7" s="59" t="s">
        <v>8</v>
      </c>
      <c r="BC7" s="59"/>
      <c r="BD7" s="59"/>
      <c r="BE7" s="59"/>
      <c r="BF7" s="59"/>
      <c r="BG7" s="59"/>
      <c r="BH7" s="59"/>
      <c r="BI7" s="59"/>
      <c r="BJ7" s="3"/>
      <c r="BK7" s="3"/>
      <c r="BL7" s="62" t="s">
        <v>9</v>
      </c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4"/>
    </row>
    <row r="8" spans="1:78" ht="18.75" customHeight="1" x14ac:dyDescent="0.15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農業集落排水</v>
      </c>
      <c r="Q8" s="65"/>
      <c r="R8" s="65"/>
      <c r="S8" s="65"/>
      <c r="T8" s="65"/>
      <c r="U8" s="65"/>
      <c r="V8" s="65"/>
      <c r="W8" s="65" t="str">
        <f>データ!L6</f>
        <v>F1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54">
        <f>データ!S6</f>
        <v>6099</v>
      </c>
      <c r="AM8" s="54"/>
      <c r="AN8" s="54"/>
      <c r="AO8" s="54"/>
      <c r="AP8" s="54"/>
      <c r="AQ8" s="54"/>
      <c r="AR8" s="54"/>
      <c r="AS8" s="54"/>
      <c r="AT8" s="53">
        <f>データ!T6</f>
        <v>14.64</v>
      </c>
      <c r="AU8" s="53"/>
      <c r="AV8" s="53"/>
      <c r="AW8" s="53"/>
      <c r="AX8" s="53"/>
      <c r="AY8" s="53"/>
      <c r="AZ8" s="53"/>
      <c r="BA8" s="53"/>
      <c r="BB8" s="53">
        <f>データ!U6</f>
        <v>416.6</v>
      </c>
      <c r="BC8" s="53"/>
      <c r="BD8" s="53"/>
      <c r="BE8" s="53"/>
      <c r="BF8" s="53"/>
      <c r="BG8" s="53"/>
      <c r="BH8" s="53"/>
      <c r="BI8" s="53"/>
      <c r="BJ8" s="3"/>
      <c r="BK8" s="3"/>
      <c r="BL8" s="67" t="s">
        <v>10</v>
      </c>
      <c r="BM8" s="68"/>
      <c r="BN8" s="57" t="s">
        <v>11</v>
      </c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8"/>
    </row>
    <row r="9" spans="1:78" ht="18.75" customHeight="1" x14ac:dyDescent="0.15">
      <c r="A9" s="2"/>
      <c r="B9" s="59" t="s">
        <v>12</v>
      </c>
      <c r="C9" s="59"/>
      <c r="D9" s="59"/>
      <c r="E9" s="59"/>
      <c r="F9" s="59"/>
      <c r="G9" s="59"/>
      <c r="H9" s="59"/>
      <c r="I9" s="59" t="s">
        <v>13</v>
      </c>
      <c r="J9" s="59"/>
      <c r="K9" s="59"/>
      <c r="L9" s="59"/>
      <c r="M9" s="59"/>
      <c r="N9" s="59"/>
      <c r="O9" s="59"/>
      <c r="P9" s="59" t="s">
        <v>14</v>
      </c>
      <c r="Q9" s="59"/>
      <c r="R9" s="59"/>
      <c r="S9" s="59"/>
      <c r="T9" s="59"/>
      <c r="U9" s="59"/>
      <c r="V9" s="59"/>
      <c r="W9" s="59" t="s">
        <v>15</v>
      </c>
      <c r="X9" s="59"/>
      <c r="Y9" s="59"/>
      <c r="Z9" s="59"/>
      <c r="AA9" s="59"/>
      <c r="AB9" s="59"/>
      <c r="AC9" s="59"/>
      <c r="AD9" s="59" t="s">
        <v>16</v>
      </c>
      <c r="AE9" s="59"/>
      <c r="AF9" s="59"/>
      <c r="AG9" s="59"/>
      <c r="AH9" s="59"/>
      <c r="AI9" s="59"/>
      <c r="AJ9" s="59"/>
      <c r="AK9" s="3"/>
      <c r="AL9" s="59" t="s">
        <v>17</v>
      </c>
      <c r="AM9" s="59"/>
      <c r="AN9" s="59"/>
      <c r="AO9" s="59"/>
      <c r="AP9" s="59"/>
      <c r="AQ9" s="59"/>
      <c r="AR9" s="59"/>
      <c r="AS9" s="59"/>
      <c r="AT9" s="59" t="s">
        <v>18</v>
      </c>
      <c r="AU9" s="59"/>
      <c r="AV9" s="59"/>
      <c r="AW9" s="59"/>
      <c r="AX9" s="59"/>
      <c r="AY9" s="59"/>
      <c r="AZ9" s="59"/>
      <c r="BA9" s="59"/>
      <c r="BB9" s="59" t="s">
        <v>19</v>
      </c>
      <c r="BC9" s="59"/>
      <c r="BD9" s="59"/>
      <c r="BE9" s="59"/>
      <c r="BF9" s="59"/>
      <c r="BG9" s="59"/>
      <c r="BH9" s="59"/>
      <c r="BI9" s="59"/>
      <c r="BJ9" s="3"/>
      <c r="BK9" s="3"/>
      <c r="BL9" s="60" t="s">
        <v>20</v>
      </c>
      <c r="BM9" s="61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53" t="str">
        <f>データ!N6</f>
        <v>-</v>
      </c>
      <c r="C10" s="53"/>
      <c r="D10" s="53"/>
      <c r="E10" s="53"/>
      <c r="F10" s="53"/>
      <c r="G10" s="53"/>
      <c r="H10" s="53"/>
      <c r="I10" s="53" t="str">
        <f>データ!O6</f>
        <v>該当数値なし</v>
      </c>
      <c r="J10" s="53"/>
      <c r="K10" s="53"/>
      <c r="L10" s="53"/>
      <c r="M10" s="53"/>
      <c r="N10" s="53"/>
      <c r="O10" s="53"/>
      <c r="P10" s="53">
        <f>データ!P6</f>
        <v>100</v>
      </c>
      <c r="Q10" s="53"/>
      <c r="R10" s="53"/>
      <c r="S10" s="53"/>
      <c r="T10" s="53"/>
      <c r="U10" s="53"/>
      <c r="V10" s="53"/>
      <c r="W10" s="53">
        <f>データ!Q6</f>
        <v>100</v>
      </c>
      <c r="X10" s="53"/>
      <c r="Y10" s="53"/>
      <c r="Z10" s="53"/>
      <c r="AA10" s="53"/>
      <c r="AB10" s="53"/>
      <c r="AC10" s="53"/>
      <c r="AD10" s="54">
        <f>データ!R6</f>
        <v>1870</v>
      </c>
      <c r="AE10" s="54"/>
      <c r="AF10" s="54"/>
      <c r="AG10" s="54"/>
      <c r="AH10" s="54"/>
      <c r="AI10" s="54"/>
      <c r="AJ10" s="54"/>
      <c r="AK10" s="2"/>
      <c r="AL10" s="54">
        <f>データ!V6</f>
        <v>6063</v>
      </c>
      <c r="AM10" s="54"/>
      <c r="AN10" s="54"/>
      <c r="AO10" s="54"/>
      <c r="AP10" s="54"/>
      <c r="AQ10" s="54"/>
      <c r="AR10" s="54"/>
      <c r="AS10" s="54"/>
      <c r="AT10" s="53">
        <f>データ!W6</f>
        <v>1.22</v>
      </c>
      <c r="AU10" s="53"/>
      <c r="AV10" s="53"/>
      <c r="AW10" s="53"/>
      <c r="AX10" s="53"/>
      <c r="AY10" s="53"/>
      <c r="AZ10" s="53"/>
      <c r="BA10" s="53"/>
      <c r="BB10" s="53">
        <f>データ!X6</f>
        <v>4969.67</v>
      </c>
      <c r="BC10" s="53"/>
      <c r="BD10" s="53"/>
      <c r="BE10" s="53"/>
      <c r="BF10" s="53"/>
      <c r="BG10" s="53"/>
      <c r="BH10" s="53"/>
      <c r="BI10" s="53"/>
      <c r="BJ10" s="2"/>
      <c r="BK10" s="2"/>
      <c r="BL10" s="55" t="s">
        <v>22</v>
      </c>
      <c r="BM10" s="56"/>
      <c r="BN10" s="44" t="s">
        <v>23</v>
      </c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6" t="s">
        <v>24</v>
      </c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</row>
    <row r="14" spans="1:78" ht="13.5" customHeight="1" x14ac:dyDescent="0.15">
      <c r="A14" s="2"/>
      <c r="B14" s="48" t="s">
        <v>25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50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15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8" t="s">
        <v>115</v>
      </c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3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8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3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8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3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8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3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8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3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8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3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8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3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8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3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8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3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8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3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8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3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8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3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8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3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8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3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8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3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8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3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8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3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8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3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8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30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8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30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8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3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8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3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8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3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8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3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8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30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8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3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8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3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8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3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116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15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117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15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【785.10】</v>
      </c>
      <c r="I86" s="12" t="str">
        <f>データ!CA6</f>
        <v>【56.93】</v>
      </c>
      <c r="J86" s="12" t="str">
        <f>データ!CL6</f>
        <v>【271.15】</v>
      </c>
      <c r="K86" s="12" t="str">
        <f>データ!CW6</f>
        <v>【49.87】</v>
      </c>
      <c r="L86" s="12" t="str">
        <f>データ!DH6</f>
        <v>【87.54】</v>
      </c>
      <c r="M86" s="12" t="s">
        <v>43</v>
      </c>
      <c r="N86" s="12" t="s">
        <v>43</v>
      </c>
      <c r="O86" s="12" t="str">
        <f>データ!EO6</f>
        <v>【0.02】</v>
      </c>
    </row>
  </sheetData>
  <sheetProtection algorithmName="SHA-512" hashValue="NmfeyRbNPfxtB6j043Jdpob+GETIdJ0SSrNc4EBD1Mt7xISNKY1p/gOpdyZD8rYAQXHQ0w9mliQYUdXdLDJTWA==" saltValue="9a9g5GykhWQpH/lH+4yY1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45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46</v>
      </c>
      <c r="B3" s="15" t="s">
        <v>47</v>
      </c>
      <c r="C3" s="15" t="s">
        <v>48</v>
      </c>
      <c r="D3" s="15" t="s">
        <v>49</v>
      </c>
      <c r="E3" s="15" t="s">
        <v>50</v>
      </c>
      <c r="F3" s="15" t="s">
        <v>51</v>
      </c>
      <c r="G3" s="15" t="s">
        <v>52</v>
      </c>
      <c r="H3" s="72" t="s">
        <v>53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54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28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5" x14ac:dyDescent="0.15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5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5" s="22" customFormat="1" x14ac:dyDescent="0.15">
      <c r="A6" s="14" t="s">
        <v>95</v>
      </c>
      <c r="B6" s="19">
        <f>B7</f>
        <v>2023</v>
      </c>
      <c r="C6" s="19">
        <f t="shared" ref="C6:X6" si="3">C7</f>
        <v>173240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石川県　川北町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F1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100</v>
      </c>
      <c r="Q6" s="20">
        <f t="shared" si="3"/>
        <v>100</v>
      </c>
      <c r="R6" s="20">
        <f t="shared" si="3"/>
        <v>1870</v>
      </c>
      <c r="S6" s="20">
        <f t="shared" si="3"/>
        <v>6099</v>
      </c>
      <c r="T6" s="20">
        <f t="shared" si="3"/>
        <v>14.64</v>
      </c>
      <c r="U6" s="20">
        <f t="shared" si="3"/>
        <v>416.6</v>
      </c>
      <c r="V6" s="20">
        <f t="shared" si="3"/>
        <v>6063</v>
      </c>
      <c r="W6" s="20">
        <f t="shared" si="3"/>
        <v>1.22</v>
      </c>
      <c r="X6" s="20">
        <f t="shared" si="3"/>
        <v>4969.67</v>
      </c>
      <c r="Y6" s="21">
        <f>IF(Y7="",NA(),Y7)</f>
        <v>90.35</v>
      </c>
      <c r="Z6" s="21">
        <f t="shared" ref="Z6:AH6" si="4">IF(Z7="",NA(),Z7)</f>
        <v>81.680000000000007</v>
      </c>
      <c r="AA6" s="21">
        <f t="shared" si="4"/>
        <v>64.62</v>
      </c>
      <c r="AB6" s="21">
        <f t="shared" si="4"/>
        <v>103.59</v>
      </c>
      <c r="AC6" s="21">
        <f t="shared" si="4"/>
        <v>93.72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573.80999999999995</v>
      </c>
      <c r="BG6" s="21">
        <f t="shared" ref="BG6:BO6" si="7">IF(BG7="",NA(),BG7)</f>
        <v>506.94</v>
      </c>
      <c r="BH6" s="21">
        <f t="shared" si="7"/>
        <v>457.78</v>
      </c>
      <c r="BI6" s="21">
        <f t="shared" si="7"/>
        <v>476.22</v>
      </c>
      <c r="BJ6" s="21">
        <f t="shared" si="7"/>
        <v>664.01</v>
      </c>
      <c r="BK6" s="21">
        <f t="shared" si="7"/>
        <v>654.71</v>
      </c>
      <c r="BL6" s="21">
        <f t="shared" si="7"/>
        <v>783.8</v>
      </c>
      <c r="BM6" s="21">
        <f t="shared" si="7"/>
        <v>778.81</v>
      </c>
      <c r="BN6" s="21">
        <f t="shared" si="7"/>
        <v>718.49</v>
      </c>
      <c r="BO6" s="21">
        <f t="shared" si="7"/>
        <v>743.31</v>
      </c>
      <c r="BP6" s="20" t="str">
        <f>IF(BP7="","",IF(BP7="-","【-】","【"&amp;SUBSTITUTE(TEXT(BP7,"#,##0.00"),"-","△")&amp;"】"))</f>
        <v>【785.10】</v>
      </c>
      <c r="BQ6" s="21">
        <f>IF(BQ7="",NA(),BQ7)</f>
        <v>54.03</v>
      </c>
      <c r="BR6" s="21">
        <f t="shared" ref="BR6:BZ6" si="8">IF(BR7="",NA(),BR7)</f>
        <v>54.05</v>
      </c>
      <c r="BS6" s="21">
        <f t="shared" si="8"/>
        <v>57.55</v>
      </c>
      <c r="BT6" s="21">
        <f t="shared" si="8"/>
        <v>82.14</v>
      </c>
      <c r="BU6" s="21">
        <f t="shared" si="8"/>
        <v>83.62</v>
      </c>
      <c r="BV6" s="21">
        <f t="shared" si="8"/>
        <v>65.37</v>
      </c>
      <c r="BW6" s="21">
        <f t="shared" si="8"/>
        <v>68.11</v>
      </c>
      <c r="BX6" s="21">
        <f t="shared" si="8"/>
        <v>67.23</v>
      </c>
      <c r="BY6" s="21">
        <f t="shared" si="8"/>
        <v>61.82</v>
      </c>
      <c r="BZ6" s="21">
        <f t="shared" si="8"/>
        <v>61.15</v>
      </c>
      <c r="CA6" s="20" t="str">
        <f>IF(CA7="","",IF(CA7="-","【-】","【"&amp;SUBSTITUTE(TEXT(CA7,"#,##0.00"),"-","△")&amp;"】"))</f>
        <v>【56.93】</v>
      </c>
      <c r="CB6" s="21">
        <f>IF(CB7="",NA(),CB7)</f>
        <v>150</v>
      </c>
      <c r="CC6" s="21">
        <f t="shared" ref="CC6:CK6" si="9">IF(CC7="",NA(),CC7)</f>
        <v>142.19999999999999</v>
      </c>
      <c r="CD6" s="21">
        <f t="shared" si="9"/>
        <v>135.02000000000001</v>
      </c>
      <c r="CE6" s="21">
        <f t="shared" si="9"/>
        <v>97.76</v>
      </c>
      <c r="CF6" s="21">
        <f t="shared" si="9"/>
        <v>84</v>
      </c>
      <c r="CG6" s="21">
        <f t="shared" si="9"/>
        <v>228.99</v>
      </c>
      <c r="CH6" s="21">
        <f t="shared" si="9"/>
        <v>222.41</v>
      </c>
      <c r="CI6" s="21">
        <f t="shared" si="9"/>
        <v>228.21</v>
      </c>
      <c r="CJ6" s="21">
        <f t="shared" si="9"/>
        <v>246.9</v>
      </c>
      <c r="CK6" s="21">
        <f t="shared" si="9"/>
        <v>250.43</v>
      </c>
      <c r="CL6" s="20" t="str">
        <f>IF(CL7="","",IF(CL7="-","【-】","【"&amp;SUBSTITUTE(TEXT(CL7,"#,##0.00"),"-","△")&amp;"】"))</f>
        <v>【271.15】</v>
      </c>
      <c r="CM6" s="21">
        <f>IF(CM7="",NA(),CM7)</f>
        <v>82.78</v>
      </c>
      <c r="CN6" s="21">
        <f t="shared" ref="CN6:CV6" si="10">IF(CN7="",NA(),CN7)</f>
        <v>87.83</v>
      </c>
      <c r="CO6" s="21">
        <f t="shared" si="10"/>
        <v>86.92</v>
      </c>
      <c r="CP6" s="21">
        <f t="shared" si="10"/>
        <v>84.85</v>
      </c>
      <c r="CQ6" s="21">
        <f t="shared" si="10"/>
        <v>84.37</v>
      </c>
      <c r="CR6" s="21">
        <f t="shared" si="10"/>
        <v>54.06</v>
      </c>
      <c r="CS6" s="21">
        <f t="shared" si="10"/>
        <v>55.26</v>
      </c>
      <c r="CT6" s="21">
        <f t="shared" si="10"/>
        <v>54.54</v>
      </c>
      <c r="CU6" s="21">
        <f t="shared" si="10"/>
        <v>52.9</v>
      </c>
      <c r="CV6" s="21">
        <f t="shared" si="10"/>
        <v>52.63</v>
      </c>
      <c r="CW6" s="20" t="str">
        <f>IF(CW7="","",IF(CW7="-","【-】","【"&amp;SUBSTITUTE(TEXT(CW7,"#,##0.00"),"-","△")&amp;"】"))</f>
        <v>【49.87】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90.11</v>
      </c>
      <c r="DD6" s="21">
        <f t="shared" si="11"/>
        <v>90.52</v>
      </c>
      <c r="DE6" s="21">
        <f t="shared" si="11"/>
        <v>90.3</v>
      </c>
      <c r="DF6" s="21">
        <f t="shared" si="11"/>
        <v>90.3</v>
      </c>
      <c r="DG6" s="21">
        <f t="shared" si="11"/>
        <v>90.32</v>
      </c>
      <c r="DH6" s="20" t="str">
        <f>IF(DH7="","",IF(DH7="-","【-】","【"&amp;SUBSTITUTE(TEXT(DH7,"#,##0.00"),"-","△")&amp;"】"))</f>
        <v>【87.54】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0.02</v>
      </c>
      <c r="EK6" s="21">
        <f t="shared" si="14"/>
        <v>0.02</v>
      </c>
      <c r="EL6" s="21">
        <f t="shared" si="14"/>
        <v>0.01</v>
      </c>
      <c r="EM6" s="21">
        <f t="shared" si="14"/>
        <v>0.01</v>
      </c>
      <c r="EN6" s="21">
        <f t="shared" si="14"/>
        <v>0.02</v>
      </c>
      <c r="EO6" s="20" t="str">
        <f>IF(EO7="","",IF(EO7="-","【-】","【"&amp;SUBSTITUTE(TEXT(EO7,"#,##0.00"),"-","△")&amp;"】"))</f>
        <v>【0.02】</v>
      </c>
    </row>
    <row r="7" spans="1:145" s="22" customFormat="1" x14ac:dyDescent="0.15">
      <c r="A7" s="14"/>
      <c r="B7" s="23">
        <v>2023</v>
      </c>
      <c r="C7" s="23">
        <v>173240</v>
      </c>
      <c r="D7" s="23">
        <v>47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 t="s">
        <v>103</v>
      </c>
      <c r="P7" s="24">
        <v>100</v>
      </c>
      <c r="Q7" s="24">
        <v>100</v>
      </c>
      <c r="R7" s="24">
        <v>1870</v>
      </c>
      <c r="S7" s="24">
        <v>6099</v>
      </c>
      <c r="T7" s="24">
        <v>14.64</v>
      </c>
      <c r="U7" s="24">
        <v>416.6</v>
      </c>
      <c r="V7" s="24">
        <v>6063</v>
      </c>
      <c r="W7" s="24">
        <v>1.22</v>
      </c>
      <c r="X7" s="24">
        <v>4969.67</v>
      </c>
      <c r="Y7" s="24">
        <v>90.35</v>
      </c>
      <c r="Z7" s="24">
        <v>81.680000000000007</v>
      </c>
      <c r="AA7" s="24">
        <v>64.62</v>
      </c>
      <c r="AB7" s="24">
        <v>103.59</v>
      </c>
      <c r="AC7" s="24">
        <v>93.72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573.80999999999995</v>
      </c>
      <c r="BG7" s="24">
        <v>506.94</v>
      </c>
      <c r="BH7" s="24">
        <v>457.78</v>
      </c>
      <c r="BI7" s="24">
        <v>476.22</v>
      </c>
      <c r="BJ7" s="24">
        <v>664.01</v>
      </c>
      <c r="BK7" s="24">
        <v>654.71</v>
      </c>
      <c r="BL7" s="24">
        <v>783.8</v>
      </c>
      <c r="BM7" s="24">
        <v>778.81</v>
      </c>
      <c r="BN7" s="24">
        <v>718.49</v>
      </c>
      <c r="BO7" s="24">
        <v>743.31</v>
      </c>
      <c r="BP7" s="24">
        <v>785.1</v>
      </c>
      <c r="BQ7" s="24">
        <v>54.03</v>
      </c>
      <c r="BR7" s="24">
        <v>54.05</v>
      </c>
      <c r="BS7" s="24">
        <v>57.55</v>
      </c>
      <c r="BT7" s="24">
        <v>82.14</v>
      </c>
      <c r="BU7" s="24">
        <v>83.62</v>
      </c>
      <c r="BV7" s="24">
        <v>65.37</v>
      </c>
      <c r="BW7" s="24">
        <v>68.11</v>
      </c>
      <c r="BX7" s="24">
        <v>67.23</v>
      </c>
      <c r="BY7" s="24">
        <v>61.82</v>
      </c>
      <c r="BZ7" s="24">
        <v>61.15</v>
      </c>
      <c r="CA7" s="24">
        <v>56.93</v>
      </c>
      <c r="CB7" s="24">
        <v>150</v>
      </c>
      <c r="CC7" s="24">
        <v>142.19999999999999</v>
      </c>
      <c r="CD7" s="24">
        <v>135.02000000000001</v>
      </c>
      <c r="CE7" s="24">
        <v>97.76</v>
      </c>
      <c r="CF7" s="24">
        <v>84</v>
      </c>
      <c r="CG7" s="24">
        <v>228.99</v>
      </c>
      <c r="CH7" s="24">
        <v>222.41</v>
      </c>
      <c r="CI7" s="24">
        <v>228.21</v>
      </c>
      <c r="CJ7" s="24">
        <v>246.9</v>
      </c>
      <c r="CK7" s="24">
        <v>250.43</v>
      </c>
      <c r="CL7" s="24">
        <v>271.14999999999998</v>
      </c>
      <c r="CM7" s="24">
        <v>82.78</v>
      </c>
      <c r="CN7" s="24">
        <v>87.83</v>
      </c>
      <c r="CO7" s="24">
        <v>86.92</v>
      </c>
      <c r="CP7" s="24">
        <v>84.85</v>
      </c>
      <c r="CQ7" s="24">
        <v>84.37</v>
      </c>
      <c r="CR7" s="24">
        <v>54.06</v>
      </c>
      <c r="CS7" s="24">
        <v>55.26</v>
      </c>
      <c r="CT7" s="24">
        <v>54.54</v>
      </c>
      <c r="CU7" s="24">
        <v>52.9</v>
      </c>
      <c r="CV7" s="24">
        <v>52.63</v>
      </c>
      <c r="CW7" s="24">
        <v>49.87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90.11</v>
      </c>
      <c r="DD7" s="24">
        <v>90.52</v>
      </c>
      <c r="DE7" s="24">
        <v>90.3</v>
      </c>
      <c r="DF7" s="24">
        <v>90.3</v>
      </c>
      <c r="DG7" s="24">
        <v>90.32</v>
      </c>
      <c r="DH7" s="24">
        <v>87.54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0.02</v>
      </c>
      <c r="EK7" s="24">
        <v>0.02</v>
      </c>
      <c r="EL7" s="24">
        <v>0.01</v>
      </c>
      <c r="EM7" s="24">
        <v>0.01</v>
      </c>
      <c r="EN7" s="24">
        <v>0.02</v>
      </c>
      <c r="EO7" s="24">
        <v>0.02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104</v>
      </c>
      <c r="C9" s="26" t="s">
        <v>105</v>
      </c>
      <c r="D9" s="26" t="s">
        <v>106</v>
      </c>
      <c r="E9" s="26" t="s">
        <v>107</v>
      </c>
      <c r="F9" s="26" t="s">
        <v>108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47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5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109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110</v>
      </c>
    </row>
    <row r="13" spans="1:145" x14ac:dyDescent="0.15">
      <c r="B13" t="s">
        <v>111</v>
      </c>
      <c r="C13" t="s">
        <v>112</v>
      </c>
      <c r="D13" t="s">
        <v>113</v>
      </c>
      <c r="E13" t="s">
        <v>113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小西　誠</cp:lastModifiedBy>
  <dcterms:created xsi:type="dcterms:W3CDTF">2025-01-24T07:34:28Z</dcterms:created>
  <dcterms:modified xsi:type="dcterms:W3CDTF">2025-01-30T00:41:47Z</dcterms:modified>
  <cp:category/>
</cp:coreProperties>
</file>