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k-yano\Downloads\250124_【依頼：1／31(金)〆切】公営企業に係る経営比較分析表（令和５年度決算）の分析等について\回答用\"/>
    </mc:Choice>
  </mc:AlternateContent>
  <xr:revisionPtr revIDLastSave="0" documentId="13_ncr:1_{3C68B1FF-4387-4B59-BA95-4B1515736201}" xr6:coauthVersionLast="47" xr6:coauthVersionMax="47" xr10:uidLastSave="{00000000-0000-0000-0000-000000000000}"/>
  <workbookProtection workbookAlgorithmName="SHA-512" workbookHashValue="oewri91kPXbKqTjVcEjBgDNlS/xYdEIXV4UD47dXLVFNHgrBUyV3PrNWK9GIjVg8Ppwc9usqh5BICCY3N8c9vw==" workbookSaltValue="Bkl6um9BVjVR4gHCKxXdXA==" workbookSpinCount="100000" lockStructure="1"/>
  <bookViews>
    <workbookView xWindow="-120" yWindow="-120" windowWidth="20730" windowHeight="110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BB10" i="4"/>
  <c r="AT10" i="4"/>
  <c r="AL10" i="4"/>
  <c r="W10" i="4"/>
  <c r="B10" i="4"/>
  <c r="AD8" i="4"/>
  <c r="W8" i="4"/>
  <c r="P8" i="4"/>
  <c r="I8" i="4"/>
  <c r="B8" i="4"/>
  <c r="B6" i="4"/>
</calcChain>
</file>

<file path=xl/sharedStrings.xml><?xml version="1.0" encoding="utf-8"?>
<sst xmlns="http://schemas.openxmlformats.org/spreadsheetml/2006/main" count="233" uniqueCount="118">
  <si>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</si>
  <si>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</si>
  <si>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</si>
  <si>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</si>
  <si>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</si>
  <si>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</si>
  <si>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</si>
  <si>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</si>
  <si>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</si>
  <si>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</si>
  <si>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</si>
  <si>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</si>
  <si>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</si>
  <si>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</si>
  <si>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</si>
  <si>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</si>
  <si>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</si>
  <si>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</si>
  <si>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</si>
  <si>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</si>
  <si>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</si>
  <si>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</si>
  <si>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</si>
  <si>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</si>
  <si>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</si>
  <si>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</si>
  <si>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</si>
  <si>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</si>
  <si>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</si>
  <si>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</si>
  <si>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</si>
  <si>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</si>
  <si>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</si>
  <si>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</si>
  <si>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</si>
  <si>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</si>
  <si>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</si>
  <si>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</si>
  <si>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</si>
  <si>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</si>
  <si>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</si>
  <si>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</si>
  <si>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</si>
  <si>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</si>
  <si>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</si>
  <si>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</si>
  <si>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</si>
  <si>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</si>
  <si>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</si>
  <si>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</si>
  <si>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</si>
  <si>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</si>
  <si>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</si>
  <si>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</si>
  <si>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</si>
  <si>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</si>
  <si>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</si>
  <si>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</si>
  <si>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</si>
  <si>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</si>
  <si>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</si>
  <si>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</si>
  <si>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</si>
  <si>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</si>
  <si>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</si>
  <si>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</si>
  <si>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</si>
  <si>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</si>
  <si>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</si>
  <si>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</si>
  <si>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</si>
  <si>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</si>
  <si>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</si>
  <si>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</si>
  <si>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</si>
  <si>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</si>
  <si>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</si>
  <si>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</si>
  <si>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</si>
  <si>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</si>
  <si>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</si>
  <si>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</si>
  <si>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</si>
  <si>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</si>
  <si>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</si>
  <si>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</si>
  <si>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</si>
  <si>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</si>
  <si>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</si>
  <si>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</si>
  <si>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</si>
  <si>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</si>
  <si>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</si>
  <si>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</si>
  <si>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</si>
  <si>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</si>
  <si>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川北町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</si>
  <si>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</si>
  <si>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</si>
  <si>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</si>
  <si>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</si>
  <si>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</si>
  <si>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</si>
  <si>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</si>
  <si>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</si>
  <si>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</si>
  <si>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</si>
  <si>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</si>
  <si>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</si>
  <si>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</si>
  <si>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</si>
  <si>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</si>
  <si>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</si>
  <si>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</si>
  <si>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</si>
  <si>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・当該年度における更新した管路延長は0のため当該値は0となる。老朽化した管路を適切に把握し、順次更新を行っていくことが必要である。</t>
    <phoneticPr fontId="4"/>
  </si>
  <si>
    <t>・収益的収支比率について、料金改定を行ったため100％を上回った。また、料金改定を行った初年度のため類似団体の平均値を大きく上回っている。
・企業債残高対給水収益比率について、施設及び管路の更新事業により昨年度に引き続き増加となった。
・施設利用率について、遊休状態の施設は存在しないが、季節の需要の変動により大きく変わることから、年間の平均値を示す当該値は類似団体の平均値を下回っている。</t>
    <rPh sb="13" eb="15">
      <t>リョウキン</t>
    </rPh>
    <rPh sb="15" eb="17">
      <t>カイテイ</t>
    </rPh>
    <rPh sb="18" eb="19">
      <t>オコナ</t>
    </rPh>
    <rPh sb="28" eb="30">
      <t>ウワマワ</t>
    </rPh>
    <rPh sb="36" eb="38">
      <t>リョウキン</t>
    </rPh>
    <rPh sb="38" eb="40">
      <t>カイテイ</t>
    </rPh>
    <rPh sb="41" eb="42">
      <t>オコナ</t>
    </rPh>
    <rPh sb="44" eb="47">
      <t>ショネンド</t>
    </rPh>
    <rPh sb="59" eb="60">
      <t>オオ</t>
    </rPh>
    <rPh sb="62" eb="64">
      <t>ウワマワ</t>
    </rPh>
    <rPh sb="102" eb="105">
      <t>サクネンド</t>
    </rPh>
    <rPh sb="106" eb="107">
      <t>ヒ</t>
    </rPh>
    <rPh sb="108" eb="109">
      <t>ツヅ</t>
    </rPh>
    <phoneticPr fontId="4"/>
  </si>
  <si>
    <t>・遊休状態の施設も無く、安定した給水原価を維持しているが、老朽化した施設や管路の把握、それらに対する更新財源を確保するといった課題もあり、今後はこれらを踏まえてさらなる経営の健全性、効率性を高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</si>
</sst>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D9-406C-90F3-E64F0F3C9BE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1.48</c:v>
                </c:pt>
                <c:pt idx="2">
                  <c:v>0.45</c:v>
                </c:pt>
                <c:pt idx="3">
                  <c:v>0.35</c:v>
                </c:pt>
                <c:pt idx="4">
                  <c:v>0.18</c:v>
                </c:pt>
              </c:numCache>
            </c:numRef>
          </c:val>
          <c:smooth val="0"/>
          <c:extLst>
            <c:ext xmlns:c16="http://schemas.microsoft.com/office/drawing/2014/chart" uri="{C3380CC4-5D6E-409C-BE32-E72D297353CC}">
              <c16:uniqueId val="{00000001-C1D9-406C-90F3-E64F0F3C9BE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48.91</c:v>
                </c:pt>
                <c:pt idx="1">
                  <c:v>52.06</c:v>
                </c:pt>
                <c:pt idx="2">
                  <c:v>51.51</c:v>
                </c:pt>
                <c:pt idx="3">
                  <c:v>50.27</c:v>
                </c:pt>
                <c:pt idx="4">
                  <c:v>49.02</c:v>
                </c:pt>
              </c:numCache>
            </c:numRef>
          </c:val>
          <c:extLst>
            <c:ext xmlns:c16="http://schemas.microsoft.com/office/drawing/2014/chart" uri="{C3380CC4-5D6E-409C-BE32-E72D297353CC}">
              <c16:uniqueId val="{00000000-2614-4431-9578-AB405D5C98A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c:v>
                </c:pt>
                <c:pt idx="1">
                  <c:v>55.7</c:v>
                </c:pt>
                <c:pt idx="2">
                  <c:v>54.87</c:v>
                </c:pt>
                <c:pt idx="3">
                  <c:v>54.82</c:v>
                </c:pt>
                <c:pt idx="4">
                  <c:v>55</c:v>
                </c:pt>
              </c:numCache>
            </c:numRef>
          </c:val>
          <c:smooth val="0"/>
          <c:extLst>
            <c:ext xmlns:c16="http://schemas.microsoft.com/office/drawing/2014/chart" uri="{C3380CC4-5D6E-409C-BE32-E72D297353CC}">
              <c16:uniqueId val="{00000001-2614-4431-9578-AB405D5C98A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c:v>
                </c:pt>
                <c:pt idx="1">
                  <c:v>94</c:v>
                </c:pt>
                <c:pt idx="2">
                  <c:v>94</c:v>
                </c:pt>
                <c:pt idx="3">
                  <c:v>94</c:v>
                </c:pt>
                <c:pt idx="4">
                  <c:v>94</c:v>
                </c:pt>
              </c:numCache>
            </c:numRef>
          </c:val>
          <c:extLst>
            <c:ext xmlns:c16="http://schemas.microsoft.com/office/drawing/2014/chart" uri="{C3380CC4-5D6E-409C-BE32-E72D297353CC}">
              <c16:uniqueId val="{00000000-EAB7-4284-8832-BD2F76DC203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74.27</c:v>
                </c:pt>
                <c:pt idx="1">
                  <c:v>71.81</c:v>
                </c:pt>
                <c:pt idx="2">
                  <c:v>71.819999999999993</c:v>
                </c:pt>
                <c:pt idx="3">
                  <c:v>71.010000000000005</c:v>
                </c:pt>
                <c:pt idx="4">
                  <c:v>69.680000000000007</c:v>
                </c:pt>
              </c:numCache>
            </c:numRef>
          </c:val>
          <c:smooth val="0"/>
          <c:extLst>
            <c:ext xmlns:c16="http://schemas.microsoft.com/office/drawing/2014/chart" uri="{C3380CC4-5D6E-409C-BE32-E72D297353CC}">
              <c16:uniqueId val="{00000001-EAB7-4284-8832-BD2F76DC203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100.44</c:v>
                </c:pt>
                <c:pt idx="1">
                  <c:v>100.45</c:v>
                </c:pt>
                <c:pt idx="2">
                  <c:v>77.239999999999995</c:v>
                </c:pt>
                <c:pt idx="3">
                  <c:v>74.41</c:v>
                </c:pt>
                <c:pt idx="4">
                  <c:v>378.58</c:v>
                </c:pt>
              </c:numCache>
            </c:numRef>
          </c:val>
          <c:extLst>
            <c:ext xmlns:c16="http://schemas.microsoft.com/office/drawing/2014/chart" uri="{C3380CC4-5D6E-409C-BE32-E72D297353CC}">
              <c16:uniqueId val="{00000000-9AB4-479C-A193-38C864420BC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72.760000000000005</c:v>
                </c:pt>
                <c:pt idx="1">
                  <c:v>82.57</c:v>
                </c:pt>
                <c:pt idx="2">
                  <c:v>81.17</c:v>
                </c:pt>
                <c:pt idx="3">
                  <c:v>76.28</c:v>
                </c:pt>
                <c:pt idx="4">
                  <c:v>78.239999999999995</c:v>
                </c:pt>
              </c:numCache>
            </c:numRef>
          </c:val>
          <c:smooth val="0"/>
          <c:extLst>
            <c:ext xmlns:c16="http://schemas.microsoft.com/office/drawing/2014/chart" uri="{C3380CC4-5D6E-409C-BE32-E72D297353CC}">
              <c16:uniqueId val="{00000001-9AB4-479C-A193-38C864420BC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6F-44C5-B17F-4FDF2B3329D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6F-44C5-B17F-4FDF2B3329D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F8-4E68-8860-DF4A95721F1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F8-4E68-8860-DF4A95721F1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22-47DC-8AAF-C2FFA0E06DF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22-47DC-8AAF-C2FFA0E06DF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3B-4E55-8FCE-251527A0082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3B-4E55-8FCE-251527A0082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formatCode="#,##0.00;&quot;△&quot;#,##0.00">
                  <c:v>0</c:v>
                </c:pt>
                <c:pt idx="1">
                  <c:v>77.73</c:v>
                </c:pt>
                <c:pt idx="2">
                  <c:v>794.48</c:v>
                </c:pt>
                <c:pt idx="3">
                  <c:v>1486.15</c:v>
                </c:pt>
                <c:pt idx="4">
                  <c:v>1873.01</c:v>
                </c:pt>
              </c:numCache>
            </c:numRef>
          </c:val>
          <c:extLst>
            <c:ext xmlns:c16="http://schemas.microsoft.com/office/drawing/2014/chart" uri="{C3380CC4-5D6E-409C-BE32-E72D297353CC}">
              <c16:uniqueId val="{00000000-4AE0-4595-8A0B-6B99BD39463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1245.46</c:v>
                </c:pt>
                <c:pt idx="1">
                  <c:v>834.1</c:v>
                </c:pt>
                <c:pt idx="2">
                  <c:v>853.42</c:v>
                </c:pt>
                <c:pt idx="3">
                  <c:v>906.61</c:v>
                </c:pt>
                <c:pt idx="4">
                  <c:v>1008.49</c:v>
                </c:pt>
              </c:numCache>
            </c:numRef>
          </c:val>
          <c:smooth val="0"/>
          <c:extLst>
            <c:ext xmlns:c16="http://schemas.microsoft.com/office/drawing/2014/chart" uri="{C3380CC4-5D6E-409C-BE32-E72D297353CC}">
              <c16:uniqueId val="{00000001-4AE0-4595-8A0B-6B99BD39463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73.16</c:v>
                </c:pt>
                <c:pt idx="1">
                  <c:v>76.47</c:v>
                </c:pt>
                <c:pt idx="2">
                  <c:v>56.08</c:v>
                </c:pt>
                <c:pt idx="3">
                  <c:v>41.27</c:v>
                </c:pt>
                <c:pt idx="4">
                  <c:v>99.86</c:v>
                </c:pt>
              </c:numCache>
            </c:numRef>
          </c:val>
          <c:extLst>
            <c:ext xmlns:c16="http://schemas.microsoft.com/office/drawing/2014/chart" uri="{C3380CC4-5D6E-409C-BE32-E72D297353CC}">
              <c16:uniqueId val="{00000000-CD30-4F49-8E92-8F89B0C63EB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51.08</c:v>
                </c:pt>
                <c:pt idx="1">
                  <c:v>64.44</c:v>
                </c:pt>
                <c:pt idx="2">
                  <c:v>60.53</c:v>
                </c:pt>
                <c:pt idx="3">
                  <c:v>56.38</c:v>
                </c:pt>
                <c:pt idx="4">
                  <c:v>53.79</c:v>
                </c:pt>
              </c:numCache>
            </c:numRef>
          </c:val>
          <c:smooth val="0"/>
          <c:extLst>
            <c:ext xmlns:c16="http://schemas.microsoft.com/office/drawing/2014/chart" uri="{C3380CC4-5D6E-409C-BE32-E72D297353CC}">
              <c16:uniqueId val="{00000001-CD30-4F49-8E92-8F89B0C63EB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46.83</c:v>
                </c:pt>
                <c:pt idx="1">
                  <c:v>45.47</c:v>
                </c:pt>
                <c:pt idx="2">
                  <c:v>61.73</c:v>
                </c:pt>
                <c:pt idx="3">
                  <c:v>81.88</c:v>
                </c:pt>
                <c:pt idx="4">
                  <c:v>42.52</c:v>
                </c:pt>
              </c:numCache>
            </c:numRef>
          </c:val>
          <c:extLst>
            <c:ext xmlns:c16="http://schemas.microsoft.com/office/drawing/2014/chart" uri="{C3380CC4-5D6E-409C-BE32-E72D297353CC}">
              <c16:uniqueId val="{00000000-8929-4924-B59B-E523EF4A1F5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262.13</c:v>
                </c:pt>
                <c:pt idx="1">
                  <c:v>197.14</c:v>
                </c:pt>
                <c:pt idx="2">
                  <c:v>210.72</c:v>
                </c:pt>
                <c:pt idx="3">
                  <c:v>227.71</c:v>
                </c:pt>
                <c:pt idx="4">
                  <c:v>216.64</c:v>
                </c:pt>
              </c:numCache>
            </c:numRef>
          </c:val>
          <c:smooth val="0"/>
          <c:extLst>
            <c:ext xmlns:c16="http://schemas.microsoft.com/office/drawing/2014/chart" uri="{C3380CC4-5D6E-409C-BE32-E72D297353CC}">
              <c16:uniqueId val="{00000001-8929-4924-B59B-E523EF4A1F5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34" zoomScale="90" zoomScaleNormal="90" workbookViewId="0">
      <selection activeCell="BG37" sqref="BG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石川県　川北町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D2</v>
      </c>
      <c r="X8" s="65"/>
      <c r="Y8" s="65"/>
      <c r="Z8" s="65"/>
      <c r="AA8" s="65"/>
      <c r="AB8" s="65"/>
      <c r="AC8" s="65"/>
      <c r="AD8" s="65" t="str">
        <f>データ!$M$6</f>
        <v>非設置</v>
      </c>
      <c r="AE8" s="65"/>
      <c r="AF8" s="65"/>
      <c r="AG8" s="65"/>
      <c r="AH8" s="65"/>
      <c r="AI8" s="65"/>
      <c r="AJ8" s="65"/>
      <c r="AK8" s="2"/>
      <c r="AL8" s="54">
        <f>データ!$R$6</f>
        <v>6099</v>
      </c>
      <c r="AM8" s="54"/>
      <c r="AN8" s="54"/>
      <c r="AO8" s="54"/>
      <c r="AP8" s="54"/>
      <c r="AQ8" s="54"/>
      <c r="AR8" s="54"/>
      <c r="AS8" s="54"/>
      <c r="AT8" s="44">
        <f>データ!$S$6</f>
        <v>14.64</v>
      </c>
      <c r="AU8" s="44"/>
      <c r="AV8" s="44"/>
      <c r="AW8" s="44"/>
      <c r="AX8" s="44"/>
      <c r="AY8" s="44"/>
      <c r="AZ8" s="44"/>
      <c r="BA8" s="44"/>
      <c r="BB8" s="44">
        <f>データ!$T$6</f>
        <v>416.6</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100</v>
      </c>
      <c r="Q10" s="44"/>
      <c r="R10" s="44"/>
      <c r="S10" s="44"/>
      <c r="T10" s="44"/>
      <c r="U10" s="44"/>
      <c r="V10" s="44"/>
      <c r="W10" s="54">
        <f>データ!$Q$6</f>
        <v>1210</v>
      </c>
      <c r="X10" s="54"/>
      <c r="Y10" s="54"/>
      <c r="Z10" s="54"/>
      <c r="AA10" s="54"/>
      <c r="AB10" s="54"/>
      <c r="AC10" s="54"/>
      <c r="AD10" s="2"/>
      <c r="AE10" s="2"/>
      <c r="AF10" s="2"/>
      <c r="AG10" s="2"/>
      <c r="AH10" s="2"/>
      <c r="AI10" s="2"/>
      <c r="AJ10" s="2"/>
      <c r="AK10" s="2"/>
      <c r="AL10" s="54">
        <f>データ!$U$6</f>
        <v>6063</v>
      </c>
      <c r="AM10" s="54"/>
      <c r="AN10" s="54"/>
      <c r="AO10" s="54"/>
      <c r="AP10" s="54"/>
      <c r="AQ10" s="54"/>
      <c r="AR10" s="54"/>
      <c r="AS10" s="54"/>
      <c r="AT10" s="44">
        <f>データ!$V$6</f>
        <v>2.13</v>
      </c>
      <c r="AU10" s="44"/>
      <c r="AV10" s="44"/>
      <c r="AW10" s="44"/>
      <c r="AX10" s="44"/>
      <c r="AY10" s="44"/>
      <c r="AZ10" s="44"/>
      <c r="BA10" s="44"/>
      <c r="BB10" s="44">
        <f>データ!$W$6</f>
        <v>2846.48</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42</v>
      </c>
      <c r="O85" s="13" t="str">
        <f>データ!EN6</f>
        <v>【0.40】</v>
      </c>
    </row>
  </sheetData>
  <sheetProtection algorithmName="SHA-512" hashValue="ELh4YJ5m8p9yqZ29zF+fM31JtwnEC0fVglaq7sGxpYRSz9XptuHPUvxTxk/uhsJ8DfuJFZ611uPfoABqtO6nTA==" saltValue="YlywXJ6wMz5UgkHdLrrME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173240</v>
      </c>
      <c r="D6" s="20">
        <f t="shared" si="3"/>
        <v>47</v>
      </c>
      <c r="E6" s="20">
        <f t="shared" si="3"/>
        <v>1</v>
      </c>
      <c r="F6" s="20">
        <f t="shared" si="3"/>
        <v>0</v>
      </c>
      <c r="G6" s="20">
        <f t="shared" si="3"/>
        <v>0</v>
      </c>
      <c r="H6" s="20" t="str">
        <f t="shared" si="3"/>
        <v>石川県　川北町</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100</v>
      </c>
      <c r="Q6" s="21">
        <f t="shared" si="3"/>
        <v>1210</v>
      </c>
      <c r="R6" s="21">
        <f t="shared" si="3"/>
        <v>6099</v>
      </c>
      <c r="S6" s="21">
        <f t="shared" si="3"/>
        <v>14.64</v>
      </c>
      <c r="T6" s="21">
        <f t="shared" si="3"/>
        <v>416.6</v>
      </c>
      <c r="U6" s="21">
        <f t="shared" si="3"/>
        <v>6063</v>
      </c>
      <c r="V6" s="21">
        <f t="shared" si="3"/>
        <v>2.13</v>
      </c>
      <c r="W6" s="21">
        <f t="shared" si="3"/>
        <v>2846.48</v>
      </c>
      <c r="X6" s="22">
        <f>IF(X7="",NA(),X7)</f>
        <v>100.44</v>
      </c>
      <c r="Y6" s="22">
        <f t="shared" ref="Y6:AG6" si="4">IF(Y7="",NA(),Y7)</f>
        <v>100.45</v>
      </c>
      <c r="Z6" s="22">
        <f t="shared" si="4"/>
        <v>77.239999999999995</v>
      </c>
      <c r="AA6" s="22">
        <f t="shared" si="4"/>
        <v>74.41</v>
      </c>
      <c r="AB6" s="22">
        <f t="shared" si="4"/>
        <v>378.58</v>
      </c>
      <c r="AC6" s="22">
        <f t="shared" si="4"/>
        <v>72.760000000000005</v>
      </c>
      <c r="AD6" s="22">
        <f t="shared" si="4"/>
        <v>82.57</v>
      </c>
      <c r="AE6" s="22">
        <f t="shared" si="4"/>
        <v>81.17</v>
      </c>
      <c r="AF6" s="22">
        <f t="shared" si="4"/>
        <v>76.28</v>
      </c>
      <c r="AG6" s="22">
        <f t="shared" si="4"/>
        <v>78.239999999999995</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1">
        <f>IF(BE7="",NA(),BE7)</f>
        <v>0</v>
      </c>
      <c r="BF6" s="22">
        <f t="shared" ref="BF6:BN6" si="7">IF(BF7="",NA(),BF7)</f>
        <v>77.73</v>
      </c>
      <c r="BG6" s="22">
        <f t="shared" si="7"/>
        <v>794.48</v>
      </c>
      <c r="BH6" s="22">
        <f t="shared" si="7"/>
        <v>1486.15</v>
      </c>
      <c r="BI6" s="22">
        <f t="shared" si="7"/>
        <v>1873.01</v>
      </c>
      <c r="BJ6" s="22">
        <f t="shared" si="7"/>
        <v>1245.46</v>
      </c>
      <c r="BK6" s="22">
        <f t="shared" si="7"/>
        <v>834.1</v>
      </c>
      <c r="BL6" s="22">
        <f t="shared" si="7"/>
        <v>853.42</v>
      </c>
      <c r="BM6" s="22">
        <f t="shared" si="7"/>
        <v>906.61</v>
      </c>
      <c r="BN6" s="22">
        <f t="shared" si="7"/>
        <v>1008.49</v>
      </c>
      <c r="BO6" s="21" t="str">
        <f>IF(BO7="","",IF(BO7="-","【-】","【"&amp;SUBSTITUTE(TEXT(BO7,"#,##0.00"),"-","△")&amp;"】"))</f>
        <v>【1,045.20】</v>
      </c>
      <c r="BP6" s="22">
        <f>IF(BP7="",NA(),BP7)</f>
        <v>73.16</v>
      </c>
      <c r="BQ6" s="22">
        <f t="shared" ref="BQ6:BY6" si="8">IF(BQ7="",NA(),BQ7)</f>
        <v>76.47</v>
      </c>
      <c r="BR6" s="22">
        <f t="shared" si="8"/>
        <v>56.08</v>
      </c>
      <c r="BS6" s="22">
        <f t="shared" si="8"/>
        <v>41.27</v>
      </c>
      <c r="BT6" s="22">
        <f t="shared" si="8"/>
        <v>99.86</v>
      </c>
      <c r="BU6" s="22">
        <f t="shared" si="8"/>
        <v>51.08</v>
      </c>
      <c r="BV6" s="22">
        <f t="shared" si="8"/>
        <v>64.44</v>
      </c>
      <c r="BW6" s="22">
        <f t="shared" si="8"/>
        <v>60.53</v>
      </c>
      <c r="BX6" s="22">
        <f t="shared" si="8"/>
        <v>56.38</v>
      </c>
      <c r="BY6" s="22">
        <f t="shared" si="8"/>
        <v>53.79</v>
      </c>
      <c r="BZ6" s="21" t="str">
        <f>IF(BZ7="","",IF(BZ7="-","【-】","【"&amp;SUBSTITUTE(TEXT(BZ7,"#,##0.00"),"-","△")&amp;"】"))</f>
        <v>【49.51】</v>
      </c>
      <c r="CA6" s="22">
        <f>IF(CA7="",NA(),CA7)</f>
        <v>46.83</v>
      </c>
      <c r="CB6" s="22">
        <f t="shared" ref="CB6:CJ6" si="9">IF(CB7="",NA(),CB7)</f>
        <v>45.47</v>
      </c>
      <c r="CC6" s="22">
        <f t="shared" si="9"/>
        <v>61.73</v>
      </c>
      <c r="CD6" s="22">
        <f t="shared" si="9"/>
        <v>81.88</v>
      </c>
      <c r="CE6" s="22">
        <f t="shared" si="9"/>
        <v>42.52</v>
      </c>
      <c r="CF6" s="22">
        <f t="shared" si="9"/>
        <v>262.13</v>
      </c>
      <c r="CG6" s="22">
        <f t="shared" si="9"/>
        <v>197.14</v>
      </c>
      <c r="CH6" s="22">
        <f t="shared" si="9"/>
        <v>210.72</v>
      </c>
      <c r="CI6" s="22">
        <f t="shared" si="9"/>
        <v>227.71</v>
      </c>
      <c r="CJ6" s="22">
        <f t="shared" si="9"/>
        <v>216.64</v>
      </c>
      <c r="CK6" s="21" t="str">
        <f>IF(CK7="","",IF(CK7="-","【-】","【"&amp;SUBSTITUTE(TEXT(CK7,"#,##0.00"),"-","△")&amp;"】"))</f>
        <v>【317.14】</v>
      </c>
      <c r="CL6" s="22">
        <f>IF(CL7="",NA(),CL7)</f>
        <v>48.91</v>
      </c>
      <c r="CM6" s="22">
        <f t="shared" ref="CM6:CU6" si="10">IF(CM7="",NA(),CM7)</f>
        <v>52.06</v>
      </c>
      <c r="CN6" s="22">
        <f t="shared" si="10"/>
        <v>51.51</v>
      </c>
      <c r="CO6" s="22">
        <f t="shared" si="10"/>
        <v>50.27</v>
      </c>
      <c r="CP6" s="22">
        <f t="shared" si="10"/>
        <v>49.02</v>
      </c>
      <c r="CQ6" s="22">
        <f t="shared" si="10"/>
        <v>54.9</v>
      </c>
      <c r="CR6" s="22">
        <f t="shared" si="10"/>
        <v>55.7</v>
      </c>
      <c r="CS6" s="22">
        <f t="shared" si="10"/>
        <v>54.87</v>
      </c>
      <c r="CT6" s="22">
        <f t="shared" si="10"/>
        <v>54.82</v>
      </c>
      <c r="CU6" s="22">
        <f t="shared" si="10"/>
        <v>55</v>
      </c>
      <c r="CV6" s="21" t="str">
        <f>IF(CV7="","",IF(CV7="-","【-】","【"&amp;SUBSTITUTE(TEXT(CV7,"#,##0.00"),"-","△")&amp;"】"))</f>
        <v>【55.00】</v>
      </c>
      <c r="CW6" s="22">
        <f>IF(CW7="",NA(),CW7)</f>
        <v>94</v>
      </c>
      <c r="CX6" s="22">
        <f t="shared" ref="CX6:DF6" si="11">IF(CX7="",NA(),CX7)</f>
        <v>94</v>
      </c>
      <c r="CY6" s="22">
        <f t="shared" si="11"/>
        <v>94</v>
      </c>
      <c r="CZ6" s="22">
        <f t="shared" si="11"/>
        <v>94</v>
      </c>
      <c r="DA6" s="22">
        <f t="shared" si="11"/>
        <v>94</v>
      </c>
      <c r="DB6" s="22">
        <f t="shared" si="11"/>
        <v>74.27</v>
      </c>
      <c r="DC6" s="22">
        <f t="shared" si="11"/>
        <v>71.81</v>
      </c>
      <c r="DD6" s="22">
        <f t="shared" si="11"/>
        <v>71.819999999999993</v>
      </c>
      <c r="DE6" s="22">
        <f t="shared" si="11"/>
        <v>71.010000000000005</v>
      </c>
      <c r="DF6" s="22">
        <f t="shared" si="11"/>
        <v>69.680000000000007</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0.52</v>
      </c>
      <c r="EJ6" s="22">
        <f t="shared" si="14"/>
        <v>1.48</v>
      </c>
      <c r="EK6" s="22">
        <f t="shared" si="14"/>
        <v>0.45</v>
      </c>
      <c r="EL6" s="22">
        <f t="shared" si="14"/>
        <v>0.35</v>
      </c>
      <c r="EM6" s="22">
        <f t="shared" si="14"/>
        <v>0.18</v>
      </c>
      <c r="EN6" s="21" t="str">
        <f>IF(EN7="","",IF(EN7="-","【-】","【"&amp;SUBSTITUTE(TEXT(EN7,"#,##0.00"),"-","△")&amp;"】"))</f>
        <v>【0.40】</v>
      </c>
    </row>
    <row r="7" spans="1:144" s="23" customFormat="1" x14ac:dyDescent="0.15">
      <c r="A7" s="15"/>
      <c r="B7" s="24">
        <v>2023</v>
      </c>
      <c r="C7" s="24">
        <v>173240</v>
      </c>
      <c r="D7" s="24">
        <v>47</v>
      </c>
      <c r="E7" s="24">
        <v>1</v>
      </c>
      <c r="F7" s="24">
        <v>0</v>
      </c>
      <c r="G7" s="24">
        <v>0</v>
      </c>
      <c r="H7" s="24" t="s">
        <v>96</v>
      </c>
      <c r="I7" s="24" t="s">
        <v>97</v>
      </c>
      <c r="J7" s="24" t="s">
        <v>98</v>
      </c>
      <c r="K7" s="24" t="s">
        <v>99</v>
      </c>
      <c r="L7" s="24" t="s">
        <v>100</v>
      </c>
      <c r="M7" s="24" t="s">
        <v>101</v>
      </c>
      <c r="N7" s="25" t="s">
        <v>102</v>
      </c>
      <c r="O7" s="25" t="s">
        <v>103</v>
      </c>
      <c r="P7" s="25">
        <v>100</v>
      </c>
      <c r="Q7" s="25">
        <v>1210</v>
      </c>
      <c r="R7" s="25">
        <v>6099</v>
      </c>
      <c r="S7" s="25">
        <v>14.64</v>
      </c>
      <c r="T7" s="25">
        <v>416.6</v>
      </c>
      <c r="U7" s="25">
        <v>6063</v>
      </c>
      <c r="V7" s="25">
        <v>2.13</v>
      </c>
      <c r="W7" s="25">
        <v>2846.48</v>
      </c>
      <c r="X7" s="25">
        <v>100.44</v>
      </c>
      <c r="Y7" s="25">
        <v>100.45</v>
      </c>
      <c r="Z7" s="25">
        <v>77.239999999999995</v>
      </c>
      <c r="AA7" s="25">
        <v>74.41</v>
      </c>
      <c r="AB7" s="25">
        <v>378.58</v>
      </c>
      <c r="AC7" s="25">
        <v>72.760000000000005</v>
      </c>
      <c r="AD7" s="25">
        <v>82.57</v>
      </c>
      <c r="AE7" s="25">
        <v>81.17</v>
      </c>
      <c r="AF7" s="25">
        <v>76.28</v>
      </c>
      <c r="AG7" s="25">
        <v>78.239999999999995</v>
      </c>
      <c r="AH7" s="25">
        <v>76.13</v>
      </c>
      <c r="AI7" s="25"/>
      <c r="AJ7" s="25"/>
      <c r="AK7" s="25"/>
      <c r="AL7" s="25"/>
      <c r="AM7" s="25"/>
      <c r="AN7" s="25"/>
      <c r="AO7" s="25"/>
      <c r="AP7" s="25"/>
      <c r="AQ7" s="25"/>
      <c r="AR7" s="25"/>
      <c r="AS7" s="25"/>
      <c r="AT7" s="25"/>
      <c r="AU7" s="25"/>
      <c r="AV7" s="25"/>
      <c r="AW7" s="25"/>
      <c r="AX7" s="25"/>
      <c r="AY7" s="25"/>
      <c r="AZ7" s="25"/>
      <c r="BA7" s="25"/>
      <c r="BB7" s="25"/>
      <c r="BC7" s="25"/>
      <c r="BD7" s="25"/>
      <c r="BE7" s="25">
        <v>0</v>
      </c>
      <c r="BF7" s="25">
        <v>77.73</v>
      </c>
      <c r="BG7" s="25">
        <v>794.48</v>
      </c>
      <c r="BH7" s="25">
        <v>1486.15</v>
      </c>
      <c r="BI7" s="25">
        <v>1873.01</v>
      </c>
      <c r="BJ7" s="25">
        <v>1245.46</v>
      </c>
      <c r="BK7" s="25">
        <v>834.1</v>
      </c>
      <c r="BL7" s="25">
        <v>853.42</v>
      </c>
      <c r="BM7" s="25">
        <v>906.61</v>
      </c>
      <c r="BN7" s="25">
        <v>1008.49</v>
      </c>
      <c r="BO7" s="25">
        <v>1045.2</v>
      </c>
      <c r="BP7" s="25">
        <v>73.16</v>
      </c>
      <c r="BQ7" s="25">
        <v>76.47</v>
      </c>
      <c r="BR7" s="25">
        <v>56.08</v>
      </c>
      <c r="BS7" s="25">
        <v>41.27</v>
      </c>
      <c r="BT7" s="25">
        <v>99.86</v>
      </c>
      <c r="BU7" s="25">
        <v>51.08</v>
      </c>
      <c r="BV7" s="25">
        <v>64.44</v>
      </c>
      <c r="BW7" s="25">
        <v>60.53</v>
      </c>
      <c r="BX7" s="25">
        <v>56.38</v>
      </c>
      <c r="BY7" s="25">
        <v>53.79</v>
      </c>
      <c r="BZ7" s="25">
        <v>49.51</v>
      </c>
      <c r="CA7" s="25">
        <v>46.83</v>
      </c>
      <c r="CB7" s="25">
        <v>45.47</v>
      </c>
      <c r="CC7" s="25">
        <v>61.73</v>
      </c>
      <c r="CD7" s="25">
        <v>81.88</v>
      </c>
      <c r="CE7" s="25">
        <v>42.52</v>
      </c>
      <c r="CF7" s="25">
        <v>262.13</v>
      </c>
      <c r="CG7" s="25">
        <v>197.14</v>
      </c>
      <c r="CH7" s="25">
        <v>210.72</v>
      </c>
      <c r="CI7" s="25">
        <v>227.71</v>
      </c>
      <c r="CJ7" s="25">
        <v>216.64</v>
      </c>
      <c r="CK7" s="25">
        <v>317.14</v>
      </c>
      <c r="CL7" s="25">
        <v>48.91</v>
      </c>
      <c r="CM7" s="25">
        <v>52.06</v>
      </c>
      <c r="CN7" s="25">
        <v>51.51</v>
      </c>
      <c r="CO7" s="25">
        <v>50.27</v>
      </c>
      <c r="CP7" s="25">
        <v>49.02</v>
      </c>
      <c r="CQ7" s="25">
        <v>54.9</v>
      </c>
      <c r="CR7" s="25">
        <v>55.7</v>
      </c>
      <c r="CS7" s="25">
        <v>54.87</v>
      </c>
      <c r="CT7" s="25">
        <v>54.82</v>
      </c>
      <c r="CU7" s="25">
        <v>55</v>
      </c>
      <c r="CV7" s="25">
        <v>55</v>
      </c>
      <c r="CW7" s="25">
        <v>94</v>
      </c>
      <c r="CX7" s="25">
        <v>94</v>
      </c>
      <c r="CY7" s="25">
        <v>94</v>
      </c>
      <c r="CZ7" s="25">
        <v>94</v>
      </c>
      <c r="DA7" s="25">
        <v>94</v>
      </c>
      <c r="DB7" s="25">
        <v>74.27</v>
      </c>
      <c r="DC7" s="25">
        <v>71.81</v>
      </c>
      <c r="DD7" s="25">
        <v>71.819999999999993</v>
      </c>
      <c r="DE7" s="25">
        <v>71.010000000000005</v>
      </c>
      <c r="DF7" s="25">
        <v>69.680000000000007</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0.52</v>
      </c>
      <c r="EJ7" s="25">
        <v>1.48</v>
      </c>
      <c r="EK7" s="25">
        <v>0.45</v>
      </c>
      <c r="EL7" s="25">
        <v>0.35</v>
      </c>
      <c r="EM7" s="25">
        <v>0.18</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矢野　惠一</cp:lastModifiedBy>
  <cp:lastPrinted>2025-01-28T02:19:02Z</cp:lastPrinted>
  <dcterms:created xsi:type="dcterms:W3CDTF">2025-01-24T06:39:59Z</dcterms:created>
  <dcterms:modified xsi:type="dcterms:W3CDTF">2025-01-28T02:19:20Z</dcterms:modified>
  <cp:category/>
</cp:coreProperties>
</file>