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kuun\Desktop\"/>
    </mc:Choice>
  </mc:AlternateContent>
  <workbookProtection workbookPassword="CC05" lockStructure="1"/>
  <bookViews>
    <workbookView xWindow="0" yWindow="0" windowWidth="20490"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DG102" i="11" l="1"/>
  <c r="CW102" i="11"/>
  <c r="CR102" i="11"/>
  <c r="AU88" i="11" l="1"/>
  <c r="AP88" i="11"/>
  <c r="AP23" i="11"/>
  <c r="AA23" i="11"/>
  <c r="V23" i="11"/>
  <c r="Q23" i="11"/>
  <c r="AA7" i="11"/>
  <c r="AU63" i="11"/>
  <c r="AP63" i="11"/>
  <c r="AA33" i="11"/>
  <c r="AA32" i="11"/>
  <c r="AA31" i="11"/>
  <c r="AA30" i="11"/>
  <c r="AA29" i="11"/>
  <c r="AA28" i="11"/>
  <c r="AF76" i="11"/>
  <c r="AF70" i="11"/>
  <c r="AF71" i="11"/>
  <c r="AF72" i="11"/>
  <c r="AF73" i="11"/>
  <c r="AF74" i="11"/>
  <c r="AF75" i="11"/>
  <c r="AF88" i="11" s="1"/>
  <c r="AF77" i="11"/>
  <c r="AF78" i="11"/>
  <c r="AF79" i="11"/>
  <c r="AF80" i="11"/>
  <c r="AF81" i="11"/>
  <c r="AF82" i="11"/>
  <c r="AF83" i="11"/>
  <c r="AA70" i="11"/>
  <c r="AA71" i="11"/>
  <c r="AA72" i="11"/>
  <c r="AA73" i="11"/>
  <c r="AA74" i="11"/>
  <c r="AA75" i="11"/>
  <c r="AA76" i="11"/>
  <c r="AA77" i="11"/>
  <c r="AA78" i="11"/>
  <c r="AA79" i="11"/>
  <c r="AA80" i="11"/>
  <c r="AA81" i="11"/>
  <c r="AA82" i="11"/>
  <c r="AA83" i="11"/>
  <c r="AF69" i="11"/>
  <c r="AA69" i="11"/>
  <c r="AF68" i="11"/>
  <c r="AA68" i="11"/>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<sst xmlns="http://schemas.openxmlformats.org/spreadsheetml/2006/main" count="1091" uniqueCount="550">
  <si>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</si>
  <si>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</si>
  <si>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</si>
  <si>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</si>
  <si>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</si>
  <si>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</si>
  <si>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</si>
  <si>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</si>
  <si>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</si>
  <si>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</si>
  <si>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</si>
  <si>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</si>
  <si>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</si>
  <si>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</si>
  <si>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</si>
  <si>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</si>
  <si>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</si>
  <si>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</si>
  <si>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</si>
  <si>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</si>
  <si>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</si>
  <si>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</si>
  <si>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</si>
  <si>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</si>
  <si>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</si>
  <si>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</si>
  <si>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</si>
  <si>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</si>
  <si>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</si>
  <si>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</si>
  <si>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</si>
  <si>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</si>
  <si>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</si>
  <si>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</si>
  <si>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</si>
  <si>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</si>
  <si>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</si>
  <si>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</si>
  <si>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</si>
  <si>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</si>
  <si>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</si>
  <si>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</si>
  <si>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</si>
  <si>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</si>
  <si>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</si>
  <si>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</si>
  <si>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</si>
  <si>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</si>
  <si>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</si>
  <si>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</si>
  <si>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</si>
  <si>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</si>
  <si>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</si>
  <si>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</si>
  <si>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</si>
  <si>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</si>
  <si>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</si>
  <si>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</si>
  <si>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</si>
  <si>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</si>
  <si>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</si>
  <si>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</si>
  <si>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</si>
  <si>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</si>
  <si>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</si>
  <si>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</si>
  <si>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</si>
  <si>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</si>
  <si>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</si>
  <si>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</si>
  <si>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</si>
  <si>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</si>
  <si>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</si>
  <si>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</si>
  <si>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</si>
  <si>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</si>
  <si>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</si>
  <si>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</si>
  <si>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</si>
  <si>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</si>
  <si>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</si>
  <si>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</si>
  <si>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</si>
  <si>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</si>
  <si>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</si>
  <si>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</si>
  <si>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</si>
  <si>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</si>
  <si>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</si>
  <si>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</si>
  <si>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</si>
  <si>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</si>
  <si>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</si>
  <si>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</si>
  <si>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</si>
  <si>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</si>
  <si>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</si>
  <si>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</si>
  <si>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</si>
  <si>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</si>
  <si>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</si>
  <si>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</si>
  <si>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</si>
  <si>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</si>
  <si>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</si>
  <si>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</si>
  <si>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</si>
  <si>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</si>
  <si>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</si>
  <si>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</si>
  <si>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</si>
  <si>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</si>
  <si>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</si>
  <si>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</si>
  <si>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</si>
  <si>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</si>
  <si>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</si>
  <si>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</si>
  <si>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</si>
  <si>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</si>
  <si>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</si>
  <si>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</si>
  <si>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</si>
  <si>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</si>
  <si>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</si>
  <si>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</si>
  <si>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</si>
  <si>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</si>
  <si>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</si>
  <si>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</si>
  <si>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</si>
  <si>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</si>
  <si>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</si>
  <si>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</si>
  <si>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</si>
  <si>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</si>
  <si>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</si>
  <si>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</si>
  <si>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</si>
  <si>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</si>
  <si>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</si>
  <si>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</si>
  <si>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</si>
  <si>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</si>
  <si>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</si>
  <si>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</si>
  <si>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</si>
  <si>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</si>
  <si>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</si>
  <si>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</si>
  <si>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</si>
  <si>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</si>
  <si>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</si>
  <si>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</si>
  <si>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</si>
  <si>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</si>
  <si>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</si>
  <si>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</si>
  <si>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</si>
  <si>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</si>
  <si>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</si>
  <si>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</si>
  <si>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</si>
  <si>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</si>
  <si>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</si>
  <si>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</si>
  <si>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</si>
  <si>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</si>
  <si>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</si>
  <si>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</si>
  <si>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</si>
  <si>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</si>
  <si>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</si>
  <si>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</si>
  <si>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</si>
  <si>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</si>
  <si>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</si>
  <si>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</si>
  <si>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</si>
  <si>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</si>
  <si>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</si>
  <si>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</si>
  <si>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</si>
  <si>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</si>
  <si>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</si>
  <si>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</si>
  <si>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</si>
  <si>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</si>
  <si>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</si>
  <si>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</si>
  <si>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</si>
  <si>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</si>
  <si>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</si>
  <si>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</si>
  <si>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</si>
  <si>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</si>
  <si>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石川県川北町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</si>
  <si>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</si>
  <si>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</si>
  <si>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</si>
  <si>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</si>
  <si>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</si>
  <si>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</si>
  <si>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</si>
  <si>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</si>
  <si>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</si>
  <si>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</si>
  <si>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</si>
  <si>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</si>
  <si>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</si>
  <si>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</si>
  <si>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</si>
  <si>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</si>
  <si>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</si>
  <si>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</si>
  <si>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</si>
  <si>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</si>
  <si>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</si>
  <si>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</si>
  <si>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</si>
  <si>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</si>
  <si>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</si>
  <si>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</si>
  <si>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</si>
  <si>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</si>
  <si>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</si>
  <si>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</si>
  <si>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</si>
  <si>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</si>
  <si>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</si>
  <si>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</si>
  <si>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</si>
  <si>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</si>
  <si>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</si>
  <si>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</si>
  <si>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</si>
  <si>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</si>
  <si>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</si>
  <si>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</si>
  <si>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</si>
  <si>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</si>
  <si>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</si>
  <si>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</si>
  <si>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</si>
  <si>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</si>
  <si>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</si>
  <si>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</si>
  <si>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</si>
  <si>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</si>
  <si>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</si>
  <si>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</si>
  <si>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</si>
  <si>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</si>
  <si>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</si>
  <si>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</si>
  <si>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</si>
  <si>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</si>
  <si>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</si>
  <si>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</si>
  <si>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</si>
  <si>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</si>
  <si>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</si>
  <si>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</si>
  <si>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</si>
  <si>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</si>
  <si>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</si>
  <si>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</si>
  <si>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</si>
  <si>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</si>
  <si>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</si>
  <si>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</si>
  <si>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</si>
  <si>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</si>
  <si>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</si>
  <si>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</si>
  <si>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</si>
  <si>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</si>
  <si>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</si>
  <si>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</si>
  <si>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</si>
  <si>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</si>
  <si>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</si>
  <si>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</si>
  <si>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</si>
  <si>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</si>
  <si>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</si>
  <si>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</si>
  <si>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</si>
  <si>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</si>
  <si>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</si>
  <si>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</si>
  <si>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</si>
  <si>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</si>
  <si>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</si>
  <si>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</si>
  <si>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</si>
  <si>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</si>
  <si>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</si>
  <si>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</si>
  <si>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</si>
  <si>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</si>
  <si>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</si>
  <si>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</si>
  <si>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</si>
  <si>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</si>
  <si>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</si>
  <si>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</si>
  <si>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</si>
  <si>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</si>
  <si>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</si>
  <si>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</si>
  <si>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</si>
  <si>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</si>
  <si>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</si>
  <si>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</si>
  <si>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</si>
  <si>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</si>
  <si>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</si>
  <si>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</si>
  <si>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</si>
  <si>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</si>
  <si>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</si>
  <si>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</si>
  <si>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</si>
  <si>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</si>
  <si>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</si>
  <si>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</si>
  <si>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</si>
  <si>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</si>
  <si>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</si>
  <si>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</si>
  <si>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</si>
  <si>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</si>
  <si>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</si>
  <si>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</si>
  <si>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</si>
  <si>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</si>
  <si>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</si>
  <si>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</si>
  <si>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</si>
  <si>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</si>
  <si>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</si>
  <si>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</si>
  <si>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</si>
  <si>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</si>
  <si>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</si>
  <si>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石川県川北町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</si>
  <si>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</si>
  <si>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</si>
  <si>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</si>
  <si>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</si>
  <si>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</si>
  <si>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</si>
  <si>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</si>
  <si>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</si>
  <si>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</si>
  <si>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</si>
  <si>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</si>
  <si>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</si>
  <si>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</si>
  <si>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</si>
  <si>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</si>
  <si>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</si>
  <si>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</si>
  <si>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</si>
  <si>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</si>
  <si>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</si>
  <si>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</si>
  <si>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</si>
  <si>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</si>
  <si>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</si>
  <si>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</si>
  <si>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</si>
  <si>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</si>
  <si>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</si>
  <si>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</si>
  <si>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</si>
  <si>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</si>
  <si>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</si>
  <si>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</si>
  <si>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川北町国民健康保険特別会計</t>
    <phoneticPr fontId="5"/>
  </si>
  <si>
    <t>川北町介護保険事業特別会計</t>
    <phoneticPr fontId="5"/>
  </si>
  <si>
    <t>川北町後期高齢者医療特別会計</t>
    <phoneticPr fontId="5"/>
  </si>
  <si>
    <t>川北町介護保険サービス事業特別会計</t>
    <phoneticPr fontId="5"/>
  </si>
  <si>
    <t>川北町簡易水道事業特別会計</t>
    <phoneticPr fontId="5"/>
  </si>
  <si>
    <t>法非適用企業</t>
    <phoneticPr fontId="5"/>
  </si>
  <si>
    <t>川北町農業集落排水事業特別会計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</si>
  <si>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</si>
  <si>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</si>
  <si>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</si>
  <si>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</si>
  <si>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</si>
  <si>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</si>
  <si>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</si>
  <si>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</si>
  <si>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</si>
  <si>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</si>
  <si>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</si>
  <si>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</si>
  <si>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</si>
  <si>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</si>
  <si>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</si>
  <si>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</si>
  <si>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</si>
  <si>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</si>
  <si>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</si>
  <si>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</si>
  <si>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</si>
  <si>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</si>
  <si>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</si>
  <si>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</si>
  <si>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</si>
  <si>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</si>
  <si>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</si>
  <si>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</si>
  <si>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</si>
  <si>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</si>
  <si>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</si>
  <si>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</si>
  <si>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</si>
  <si>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</si>
  <si>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</si>
  <si>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</si>
  <si>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</si>
  <si>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</si>
  <si>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</si>
  <si>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</si>
  <si>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</si>
  <si>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</si>
  <si>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</si>
  <si>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</si>
  <si>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</si>
  <si>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</si>
  <si>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</si>
  <si>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</si>
  <si>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</si>
  <si>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</si>
  <si>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</si>
  <si>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</si>
  <si>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</si>
  <si>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</si>
  <si>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</si>
  <si>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</si>
  <si>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</si>
  <si>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</si>
  <si>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</si>
  <si>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</si>
  <si>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</si>
  <si>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</si>
  <si>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</si>
  <si>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</si>
  <si>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</si>
  <si>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</si>
  <si>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</si>
  <si>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</si>
  <si>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</si>
  <si>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</si>
  <si>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</si>
  <si>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</si>
  <si>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</si>
  <si>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</si>
  <si>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</si>
  <si>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</si>
  <si>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</si>
  <si>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</si>
  <si>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</si>
  <si>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</si>
  <si>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</si>
  <si>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</si>
  <si>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</si>
  <si>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</si>
  <si>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</si>
  <si>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</si>
  <si>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</si>
  <si>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</si>
  <si>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</si>
  <si>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</si>
  <si>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</si>
  <si>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</si>
  <si>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</si>
  <si>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</si>
  <si>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</si>
  <si>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</si>
  <si>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</si>
  <si>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</si>
  <si>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</si>
  <si>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</si>
  <si>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</si>
  <si>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</si>
  <si>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</si>
  <si>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</si>
  <si>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</si>
  <si>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</si>
  <si>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</si>
  <si>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</si>
  <si>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</si>
  <si>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</si>
  <si>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</si>
  <si>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</si>
  <si>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</si>
  <si>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</si>
  <si>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</si>
  <si>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</si>
  <si>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</si>
  <si>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</si>
  <si>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</si>
  <si>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</si>
  <si>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</si>
  <si>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</si>
  <si>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</si>
  <si>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</si>
  <si>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</si>
  <si>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</si>
  <si>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</si>
  <si>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</si>
  <si>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</si>
  <si>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</si>
  <si>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</si>
  <si>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</si>
  <si>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</si>
  <si>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</si>
  <si>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</si>
  <si>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川北町国民健康保険特別会計</t>
  </si>
  <si>
    <t>川北町介護保険事業特別会計</t>
  </si>
  <si>
    <t>川北町農業集落排水事業特別会計</t>
  </si>
  <si>
    <t>川北町簡易水道事業特別会計</t>
  </si>
  <si>
    <t>川北町介護保険サービス事業特別会計</t>
  </si>
  <si>
    <t>川北町後期高齢者医療特別会計</t>
  </si>
  <si>
    <t>その他会計（赤字）</t>
  </si>
  <si>
    <t>その他会計（黒字）</t>
  </si>
  <si>
    <t>能美広域事務組合</t>
    <rPh sb="0" eb="2">
      <t>ノミ</t>
    </rPh>
    <rPh sb="2" eb="4">
      <t>コウイキ</t>
    </rPh>
    <rPh sb="4" eb="6">
      <t>ジム</t>
    </rPh>
    <rPh sb="6" eb="8">
      <t>クミアイ</t>
    </rPh>
    <phoneticPr fontId="2"/>
  </si>
  <si>
    <t>手取郷広域事務組合</t>
    <rPh sb="0" eb="2">
      <t>テドリ</t>
    </rPh>
    <rPh sb="2" eb="3">
      <t>ゴウ</t>
    </rPh>
    <rPh sb="3" eb="5">
      <t>コウイキ</t>
    </rPh>
    <rPh sb="5" eb="7">
      <t>ジム</t>
    </rPh>
    <rPh sb="7" eb="9">
      <t>クミアイ</t>
    </rPh>
    <phoneticPr fontId="2"/>
  </si>
  <si>
    <t>手取川流域環境衛生事業組合</t>
    <rPh sb="0" eb="3">
      <t>テドリガワ</t>
    </rPh>
    <rPh sb="3" eb="5">
      <t>リュウイキ</t>
    </rPh>
    <rPh sb="5" eb="7">
      <t>カンキョウ</t>
    </rPh>
    <rPh sb="7" eb="9">
      <t>エイセイ</t>
    </rPh>
    <rPh sb="9" eb="11">
      <t>ジギョウ</t>
    </rPh>
    <rPh sb="11" eb="13">
      <t>クミアイ</t>
    </rPh>
    <phoneticPr fontId="2"/>
  </si>
  <si>
    <t>能美介護保険認定事務組合</t>
    <rPh sb="0" eb="2">
      <t>ノミ</t>
    </rPh>
    <rPh sb="2" eb="4">
      <t>カイゴ</t>
    </rPh>
    <rPh sb="4" eb="6">
      <t>ホケン</t>
    </rPh>
    <rPh sb="6" eb="8">
      <t>ニンテイ</t>
    </rPh>
    <rPh sb="8" eb="10">
      <t>ジム</t>
    </rPh>
    <rPh sb="10" eb="12">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</si>
  <si>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</si>
  <si>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</si>
  <si>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</si>
  <si>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手取川水防事務組合</t>
    <rPh sb="0" eb="3">
      <t>テドリガワ</t>
    </rPh>
    <rPh sb="3" eb="5">
      <t>スイボウ</t>
    </rPh>
    <rPh sb="5" eb="7">
      <t>ジム</t>
    </rPh>
    <rPh sb="7" eb="9">
      <t>クミアイ</t>
    </rPh>
    <phoneticPr fontId="2"/>
  </si>
  <si>
    <t>石川県町村議会公務災害補償組合</t>
    <rPh sb="0" eb="3">
      <t>イシカワケン</t>
    </rPh>
    <rPh sb="3" eb="5">
      <t>チョウソン</t>
    </rPh>
    <rPh sb="5" eb="7">
      <t>ギカイ</t>
    </rPh>
    <rPh sb="7" eb="9">
      <t>コウム</t>
    </rPh>
    <rPh sb="9" eb="11">
      <t>サイガイ</t>
    </rPh>
    <rPh sb="11" eb="13">
      <t>ホショウ</t>
    </rPh>
    <rPh sb="13" eb="15">
      <t>クミアイ</t>
    </rPh>
    <phoneticPr fontId="2"/>
  </si>
  <si>
    <t>南加賀広域圏事務組合（一般会計）</t>
    <rPh sb="0" eb="1">
      <t>ミナミ</t>
    </rPh>
    <rPh sb="1" eb="3">
      <t>カガ</t>
    </rPh>
    <rPh sb="3" eb="6">
      <t>コウイキケン</t>
    </rPh>
    <rPh sb="6" eb="8">
      <t>ジム</t>
    </rPh>
    <rPh sb="8" eb="10">
      <t>クミアイ</t>
    </rPh>
    <rPh sb="11" eb="13">
      <t>イッパン</t>
    </rPh>
    <rPh sb="13" eb="15">
      <t>カイケイ</t>
    </rPh>
    <phoneticPr fontId="2"/>
  </si>
  <si>
    <t>南加賀広域圏事務組合（ふるさと振興事業会計）</t>
    <rPh sb="0" eb="1">
      <t>ミナミ</t>
    </rPh>
    <rPh sb="1" eb="3">
      <t>カガ</t>
    </rPh>
    <rPh sb="3" eb="6">
      <t>コウイキケン</t>
    </rPh>
    <rPh sb="6" eb="8">
      <t>ジム</t>
    </rPh>
    <rPh sb="8" eb="10">
      <t>クミアイ</t>
    </rPh>
    <rPh sb="15" eb="17">
      <t>シンコウ</t>
    </rPh>
    <rPh sb="17" eb="19">
      <t>ジギョウ</t>
    </rPh>
    <rPh sb="19" eb="21">
      <t>カイケイ</t>
    </rPh>
    <phoneticPr fontId="2"/>
  </si>
  <si>
    <t>南加賀広域圏事務組合（急病センター事業会計）</t>
    <rPh sb="0" eb="1">
      <t>ミナミ</t>
    </rPh>
    <rPh sb="1" eb="3">
      <t>カガ</t>
    </rPh>
    <rPh sb="3" eb="6">
      <t>コウイキケン</t>
    </rPh>
    <rPh sb="6" eb="8">
      <t>ジム</t>
    </rPh>
    <rPh sb="8" eb="10">
      <t>クミアイ</t>
    </rPh>
    <rPh sb="11" eb="13">
      <t>キュウビョウ</t>
    </rPh>
    <rPh sb="17" eb="19">
      <t>ジギョウ</t>
    </rPh>
    <rPh sb="19" eb="21">
      <t>カイケイ</t>
    </rPh>
    <phoneticPr fontId="2"/>
  </si>
  <si>
    <t>南加賀広域圏事務組合（公設地方卸売市場事業会計）</t>
    <rPh sb="0" eb="1">
      <t>ミナミ</t>
    </rPh>
    <rPh sb="1" eb="3">
      <t>カガ</t>
    </rPh>
    <rPh sb="3" eb="6">
      <t>コウイキケン</t>
    </rPh>
    <rPh sb="6" eb="8">
      <t>ジム</t>
    </rPh>
    <rPh sb="8" eb="10">
      <t>クミアイ</t>
    </rPh>
    <rPh sb="11" eb="13">
      <t>コウセツ</t>
    </rPh>
    <rPh sb="13" eb="15">
      <t>チホウ</t>
    </rPh>
    <rPh sb="15" eb="17">
      <t>オロシウリ</t>
    </rPh>
    <rPh sb="17" eb="19">
      <t>イチバ</t>
    </rPh>
    <rPh sb="19" eb="21">
      <t>ジギョウ</t>
    </rPh>
    <rPh sb="21" eb="23">
      <t>カイケイ</t>
    </rPh>
    <phoneticPr fontId="2"/>
  </si>
  <si>
    <t>白山石川医療企業団（公立松任石川中央病院事業会計）</t>
    <rPh sb="0" eb="2">
      <t>ハクサン</t>
    </rPh>
    <rPh sb="2" eb="4">
      <t>イシカワ</t>
    </rPh>
    <rPh sb="4" eb="6">
      <t>イリョウ</t>
    </rPh>
    <rPh sb="6" eb="8">
      <t>キギョウ</t>
    </rPh>
    <rPh sb="8" eb="9">
      <t>ダン</t>
    </rPh>
    <rPh sb="10" eb="12">
      <t>コウリツ</t>
    </rPh>
    <rPh sb="12" eb="14">
      <t>マットウ</t>
    </rPh>
    <rPh sb="14" eb="16">
      <t>イシカワ</t>
    </rPh>
    <rPh sb="16" eb="18">
      <t>チュウオウ</t>
    </rPh>
    <rPh sb="18" eb="20">
      <t>ビョウイン</t>
    </rPh>
    <rPh sb="20" eb="22">
      <t>ジギョウ</t>
    </rPh>
    <rPh sb="22" eb="24">
      <t>カイケイ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</si>
  <si>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</si>
  <si>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</si>
  <si>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川北町余暇健康開発公社</t>
    <rPh sb="0" eb="3">
      <t>カワキタマチ</t>
    </rPh>
    <rPh sb="3" eb="5">
      <t>ヨカ</t>
    </rPh>
    <rPh sb="5" eb="7">
      <t>ケンコウ</t>
    </rPh>
    <rPh sb="7" eb="9">
      <t>カイハツ</t>
    </rPh>
    <rPh sb="9" eb="11">
      <t>コウシャ</t>
    </rPh>
    <phoneticPr fontId="2"/>
  </si>
  <si>
    <t>川北町土地開発公社</t>
    <rPh sb="0" eb="3">
      <t>カワキタマチ</t>
    </rPh>
    <rPh sb="3" eb="5">
      <t>トチ</t>
    </rPh>
    <rPh sb="5" eb="7">
      <t>カイハツ</t>
    </rPh>
    <rPh sb="7" eb="9">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</si>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</sst>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74474</c:v>
                </c:pt>
                <c:pt idx="1">
                  <c:v>57177</c:v>
                </c:pt>
                <c:pt idx="2">
                  <c:v>73999</c:v>
                </c:pt>
                <c:pt idx="3">
                  <c:v>63575</c:v>
                </c:pt>
                <c:pt idx="4">
                  <c:v>101422</c:v>
                </c:pt>
              </c:numCache>
            </c:numRef>
          </c:val>
          <c:smooth val="0"/>
        </c:ser>
        <c:dLbls>
          <c:showLegendKey val="0"/>
          <c:showVal val="0"/>
          <c:showCatName val="0"/>
          <c:showSerName val="0"/>
          <c:showPercent val="0"/>
          <c:showBubbleSize val="0"/>
        </c:dLbls>
        <c:marker val="1"/>
        <c:smooth val="0"/>
        <c:axId val="174648648"/>
        <c:axId val="104668656"/>
      </c:lineChart>
      <c:catAx>
        <c:axId val="174648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68656"/>
        <c:crosses val="autoZero"/>
        <c:auto val="1"/>
        <c:lblAlgn val="ctr"/>
        <c:lblOffset val="100"/>
        <c:tickLblSkip val="1"/>
        <c:tickMarkSkip val="1"/>
        <c:noMultiLvlLbl val="0"/>
      </c:catAx>
      <c:valAx>
        <c:axId val="1046686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648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5.85</c:v>
                </c:pt>
                <c:pt idx="1">
                  <c:v>11.91</c:v>
                </c:pt>
                <c:pt idx="2">
                  <c:v>9.67</c:v>
                </c:pt>
                <c:pt idx="3">
                  <c:v>11.56</c:v>
                </c:pt>
                <c:pt idx="4">
                  <c:v>11.22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49.28</c:v>
                </c:pt>
                <c:pt idx="1">
                  <c:v>62.12</c:v>
                </c:pt>
                <c:pt idx="2">
                  <c:v>69.77</c:v>
                </c:pt>
                <c:pt idx="3">
                  <c:v>76.599999999999994</c:v>
                </c:pt>
                <c:pt idx="4">
                  <c:v>80.44</c:v>
                </c:pt>
              </c:numCache>
            </c:numRef>
          </c:val>
        </c:ser>
        <c:dLbls>
          <c:showLegendKey val="0"/>
          <c:showVal val="0"/>
          <c:showCatName val="0"/>
          <c:showSerName val="0"/>
          <c:showPercent val="0"/>
          <c:showBubbleSize val="0"/>
        </c:dLbls>
        <c:gapWidth val="250"/>
        <c:overlap val="100"/>
        <c:axId val="174638952"/>
        <c:axId val="174652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12.88</c:v>
                </c:pt>
                <c:pt idx="1">
                  <c:v>19.05</c:v>
                </c:pt>
                <c:pt idx="2">
                  <c:v>8.4</c:v>
                </c:pt>
                <c:pt idx="3">
                  <c:v>9.3800000000000008</c:v>
                </c:pt>
                <c:pt idx="4">
                  <c:v>10.28</c:v>
                </c:pt>
              </c:numCache>
            </c:numRef>
          </c:val>
          <c:smooth val="0"/>
        </c:ser>
        <c:dLbls>
          <c:showLegendKey val="0"/>
          <c:showVal val="0"/>
          <c:showCatName val="0"/>
          <c:showSerName val="0"/>
          <c:showPercent val="0"/>
          <c:showBubbleSize val="0"/>
        </c:dLbls>
        <c:marker val="1"/>
        <c:smooth val="0"/>
        <c:axId val="174638952"/>
        <c:axId val="174652152"/>
      </c:lineChart>
      <c:catAx>
        <c:axId val="174638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652152"/>
        <c:crosses val="autoZero"/>
        <c:auto val="1"/>
        <c:lblAlgn val="ctr"/>
        <c:lblOffset val="100"/>
        <c:tickLblSkip val="1"/>
        <c:tickMarkSkip val="1"/>
        <c:noMultiLvlLbl val="0"/>
      </c:catAx>
      <c:valAx>
        <c:axId val="174652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638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川北町後期高齢者医療特別会計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0.05</c:v>
                </c:pt>
                <c:pt idx="8">
                  <c:v>#N/A</c:v>
                </c:pt>
                <c:pt idx="9">
                  <c:v>0.04</c:v>
                </c:pt>
              </c:numCache>
            </c:numRef>
          </c:val>
        </c:ser>
        <c:ser>
          <c:idx val="4"/>
          <c:order val="4"/>
          <c:tx>
            <c:strRef>
              <c:f>データシート!$A$31</c:f>
              <c:strCache>
                <c:ptCount val="1"/>
                <c:pt idx="0">
                  <c:v>川北町介護保険サービス事業特別会計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0.97</c:v>
                </c:pt>
                <c:pt idx="2">
                  <c:v>#N/A</c:v>
                </c:pt>
                <c:pt idx="3">
                  <c:v>0.22</c:v>
                </c:pt>
                <c:pt idx="4">
                  <c:v>#N/A</c:v>
                </c:pt>
                <c:pt idx="5">
                  <c:v>0.13</c:v>
                </c:pt>
                <c:pt idx="6">
                  <c:v>#N/A</c:v>
                </c:pt>
                <c:pt idx="7">
                  <c:v>0.21</c:v>
                </c:pt>
                <c:pt idx="8">
                  <c:v>#N/A</c:v>
                </c:pt>
                <c:pt idx="9">
                  <c:v>0.04</c:v>
                </c:pt>
              </c:numCache>
            </c:numRef>
          </c:val>
        </c:ser>
        <c:ser>
          <c:idx val="5"/>
          <c:order val="5"/>
          <c:tx>
            <c:strRef>
              <c:f>データシート!$A$32</c:f>
              <c:strCache>
                <c:ptCount val="1"/>
                <c:pt idx="0">
                  <c:v>川北町簡易水道事業特別会計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0.26</c:v>
                </c:pt>
                <c:pt idx="4">
                  <c:v>#N/A</c:v>
                </c:pt>
                <c:pt idx="5">
                  <c:v>0.1</c:v>
                </c:pt>
                <c:pt idx="6">
                  <c:v>#N/A</c:v>
                </c:pt>
                <c:pt idx="7">
                  <c:v>0.01</c:v>
                </c:pt>
                <c:pt idx="8">
                  <c:v>#N/A</c:v>
                </c:pt>
                <c:pt idx="9">
                  <c:v>0.08</c:v>
                </c:pt>
              </c:numCache>
            </c:numRef>
          </c:val>
        </c:ser>
        <c:ser>
          <c:idx val="6"/>
          <c:order val="6"/>
          <c:tx>
            <c:strRef>
              <c:f>データシート!$A$33</c:f>
              <c:strCache>
                <c:ptCount val="1"/>
                <c:pt idx="0">
                  <c:v>川北町農業集落排水事業特別会計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0.55000000000000004</c:v>
                </c:pt>
                <c:pt idx="2">
                  <c:v>#N/A</c:v>
                </c:pt>
                <c:pt idx="3">
                  <c:v>0.61</c:v>
                </c:pt>
                <c:pt idx="4">
                  <c:v>#N/A</c:v>
                </c:pt>
                <c:pt idx="5">
                  <c:v>0.31</c:v>
                </c:pt>
                <c:pt idx="6">
                  <c:v>#N/A</c:v>
                </c:pt>
                <c:pt idx="7">
                  <c:v>0.25</c:v>
                </c:pt>
                <c:pt idx="8">
                  <c:v>#N/A</c:v>
                </c:pt>
                <c:pt idx="9">
                  <c:v>0.27</c:v>
                </c:pt>
              </c:numCache>
            </c:numRef>
          </c:val>
        </c:ser>
        <c:ser>
          <c:idx val="7"/>
          <c:order val="7"/>
          <c:tx>
            <c:strRef>
              <c:f>データシート!$A$34</c:f>
              <c:strCache>
                <c:ptCount val="1"/>
                <c:pt idx="0">
                  <c:v>川北町介護保険事業特別会計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0.81</c:v>
                </c:pt>
                <c:pt idx="2">
                  <c:v>#N/A</c:v>
                </c:pt>
                <c:pt idx="3">
                  <c:v>0.44</c:v>
                </c:pt>
                <c:pt idx="4">
                  <c:v>#N/A</c:v>
                </c:pt>
                <c:pt idx="5">
                  <c:v>0.28000000000000003</c:v>
                </c:pt>
                <c:pt idx="6">
                  <c:v>#N/A</c:v>
                </c:pt>
                <c:pt idx="7">
                  <c:v>1.19</c:v>
                </c:pt>
                <c:pt idx="8">
                  <c:v>#N/A</c:v>
                </c:pt>
                <c:pt idx="9">
                  <c:v>1.25</c:v>
                </c:pt>
              </c:numCache>
            </c:numRef>
          </c:val>
        </c:ser>
        <c:ser>
          <c:idx val="8"/>
          <c:order val="8"/>
          <c:tx>
            <c:strRef>
              <c:f>データシート!$A$35</c:f>
              <c:strCache>
                <c:ptCount val="1"/>
                <c:pt idx="0">
                  <c:v>川北町国民健康保険特別会計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1.48</c:v>
                </c:pt>
                <c:pt idx="2">
                  <c:v>#N/A</c:v>
                </c:pt>
                <c:pt idx="3">
                  <c:v>0.5</c:v>
                </c:pt>
                <c:pt idx="4">
                  <c:v>#N/A</c:v>
                </c:pt>
                <c:pt idx="5">
                  <c:v>0.8</c:v>
                </c:pt>
                <c:pt idx="6">
                  <c:v>#N/A</c:v>
                </c:pt>
                <c:pt idx="7">
                  <c:v>1.49</c:v>
                </c:pt>
                <c:pt idx="8">
                  <c:v>#N/A</c:v>
                </c:pt>
                <c:pt idx="9">
                  <c:v>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5.85</c:v>
                </c:pt>
                <c:pt idx="2">
                  <c:v>#N/A</c:v>
                </c:pt>
                <c:pt idx="3">
                  <c:v>11.91</c:v>
                </c:pt>
                <c:pt idx="4">
                  <c:v>#N/A</c:v>
                </c:pt>
                <c:pt idx="5">
                  <c:v>9.67</c:v>
                </c:pt>
                <c:pt idx="6">
                  <c:v>#N/A</c:v>
                </c:pt>
                <c:pt idx="7">
                  <c:v>11.56</c:v>
                </c:pt>
                <c:pt idx="8">
                  <c:v>#N/A</c:v>
                </c:pt>
                <c:pt idx="9">
                  <c:v>11.22</c:v>
                </c:pt>
              </c:numCache>
            </c:numRef>
          </c:val>
        </c:ser>
        <c:dLbls>
          <c:showLegendKey val="0"/>
          <c:showVal val="0"/>
          <c:showCatName val="0"/>
          <c:showSerName val="0"/>
          <c:showPercent val="0"/>
          <c:showBubbleSize val="0"/>
        </c:dLbls>
        <c:gapWidth val="150"/>
        <c:overlap val="100"/>
        <c:axId val="174870648"/>
        <c:axId val="174480592"/>
      </c:barChart>
      <c:catAx>
        <c:axId val="174870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480592"/>
        <c:crosses val="autoZero"/>
        <c:auto val="1"/>
        <c:lblAlgn val="ctr"/>
        <c:lblOffset val="100"/>
        <c:tickLblSkip val="1"/>
        <c:tickMarkSkip val="1"/>
        <c:noMultiLvlLbl val="0"/>
      </c:catAx>
      <c:valAx>
        <c:axId val="17448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870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404</c:v>
                </c:pt>
                <c:pt idx="5">
                  <c:v>406</c:v>
                </c:pt>
                <c:pt idx="8">
                  <c:v>414</c:v>
                </c:pt>
                <c:pt idx="11">
                  <c:v>394</c:v>
                </c:pt>
                <c:pt idx="14">
                  <c:v>383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73</c:v>
                </c:pt>
                <c:pt idx="3">
                  <c:v>63</c:v>
                </c:pt>
                <c:pt idx="6">
                  <c:v>72</c:v>
                </c:pt>
                <c:pt idx="9">
                  <c:v>77</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39</c:v>
                </c:pt>
                <c:pt idx="3">
                  <c:v>43</c:v>
                </c:pt>
                <c:pt idx="6">
                  <c:v>39</c:v>
                </c:pt>
                <c:pt idx="9">
                  <c:v>50</c:v>
                </c:pt>
                <c:pt idx="12">
                  <c:v>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539</c:v>
                </c:pt>
                <c:pt idx="3">
                  <c:v>559</c:v>
                </c:pt>
                <c:pt idx="6">
                  <c:v>536</c:v>
                </c:pt>
                <c:pt idx="9">
                  <c:v>494</c:v>
                </c:pt>
                <c:pt idx="12">
                  <c:v>443</c:v>
                </c:pt>
              </c:numCache>
            </c:numRef>
          </c:val>
        </c:ser>
        <c:dLbls>
          <c:showLegendKey val="0"/>
          <c:showVal val="0"/>
          <c:showCatName val="0"/>
          <c:showSerName val="0"/>
          <c:showPercent val="0"/>
          <c:showBubbleSize val="0"/>
        </c:dLbls>
        <c:gapWidth val="100"/>
        <c:overlap val="100"/>
        <c:axId val="189132608"/>
        <c:axId val="189126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247</c:v>
                </c:pt>
                <c:pt idx="2">
                  <c:v>#N/A</c:v>
                </c:pt>
                <c:pt idx="3">
                  <c:v>#N/A</c:v>
                </c:pt>
                <c:pt idx="4">
                  <c:v>259</c:v>
                </c:pt>
                <c:pt idx="5">
                  <c:v>#N/A</c:v>
                </c:pt>
                <c:pt idx="6">
                  <c:v>#N/A</c:v>
                </c:pt>
                <c:pt idx="7">
                  <c:v>233</c:v>
                </c:pt>
                <c:pt idx="8">
                  <c:v>#N/A</c:v>
                </c:pt>
                <c:pt idx="9">
                  <c:v>#N/A</c:v>
                </c:pt>
                <c:pt idx="10">
                  <c:v>227</c:v>
                </c:pt>
                <c:pt idx="11">
                  <c:v>#N/A</c:v>
                </c:pt>
                <c:pt idx="12">
                  <c:v>#N/A</c:v>
                </c:pt>
                <c:pt idx="13">
                  <c:v>178</c:v>
                </c:pt>
                <c:pt idx="14">
                  <c:v>#N/A</c:v>
                </c:pt>
              </c:numCache>
            </c:numRef>
          </c:val>
          <c:smooth val="0"/>
        </c:ser>
        <c:dLbls>
          <c:showLegendKey val="0"/>
          <c:showVal val="0"/>
          <c:showCatName val="0"/>
          <c:showSerName val="0"/>
          <c:showPercent val="0"/>
          <c:showBubbleSize val="0"/>
        </c:dLbls>
        <c:marker val="1"/>
        <c:smooth val="0"/>
        <c:axId val="189132608"/>
        <c:axId val="189126888"/>
      </c:lineChart>
      <c:catAx>
        <c:axId val="18913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126888"/>
        <c:crosses val="autoZero"/>
        <c:auto val="1"/>
        <c:lblAlgn val="ctr"/>
        <c:lblOffset val="100"/>
        <c:tickLblSkip val="1"/>
        <c:tickMarkSkip val="1"/>
        <c:noMultiLvlLbl val="0"/>
      </c:catAx>
      <c:valAx>
        <c:axId val="189126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13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2504</c:v>
                </c:pt>
                <c:pt idx="5">
                  <c:v>2587</c:v>
                </c:pt>
                <c:pt idx="8">
                  <c:v>2687</c:v>
                </c:pt>
                <c:pt idx="11">
                  <c:v>2768</c:v>
                </c:pt>
                <c:pt idx="14">
                  <c:v>2853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1462</c:v>
                </c:pt>
                <c:pt idx="5">
                  <c:v>1245</c:v>
                </c:pt>
                <c:pt idx="8">
                  <c:v>1119</c:v>
                </c:pt>
                <c:pt idx="11">
                  <c:v>1011</c:v>
                </c:pt>
                <c:pt idx="14">
                  <c:v>909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1599</c:v>
                </c:pt>
                <c:pt idx="5">
                  <c:v>1890</c:v>
                </c:pt>
                <c:pt idx="8">
                  <c:v>2026</c:v>
                </c:pt>
                <c:pt idx="11">
                  <c:v>2194</c:v>
                </c:pt>
                <c:pt idx="14">
                  <c:v>2314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16</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632</c:v>
                </c:pt>
                <c:pt idx="3">
                  <c:v>593</c:v>
                </c:pt>
                <c:pt idx="6">
                  <c:v>609</c:v>
                </c:pt>
                <c:pt idx="9">
                  <c:v>568</c:v>
                </c:pt>
                <c:pt idx="12">
                  <c:v>545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517</c:v>
                </c:pt>
                <c:pt idx="3">
                  <c:v>546</c:v>
                </c:pt>
                <c:pt idx="6">
                  <c:v>503</c:v>
                </c:pt>
                <c:pt idx="9">
                  <c:v>455</c:v>
                </c:pt>
                <c:pt idx="12">
                  <c:v>411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434</c:v>
                </c:pt>
                <c:pt idx="3">
                  <c:v>409</c:v>
                </c:pt>
                <c:pt idx="6">
                  <c:v>379</c:v>
                </c:pt>
                <c:pt idx="9">
                  <c:v>360</c:v>
                </c:pt>
                <c:pt idx="12">
                  <c:v>353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4947</c:v>
                </c:pt>
                <c:pt idx="3">
                  <c:v>4735</c:v>
                </c:pt>
                <c:pt idx="6">
                  <c:v>4526</c:v>
                </c:pt>
                <c:pt idx="9">
                  <c:v>4451</c:v>
                </c:pt>
                <c:pt idx="12">
                  <c:v>4400</c:v>
                </c:pt>
              </c:numCache>
            </c:numRef>
          </c:val>
        </c:ser>
        <c:dLbls>
          <c:showLegendKey val="0"/>
          <c:showVal val="0"/>
          <c:showCatName val="0"/>
          <c:showSerName val="0"/>
          <c:showPercent val="0"/>
          <c:showBubbleSize val="0"/>
        </c:dLbls>
        <c:gapWidth val="100"/>
        <c:overlap val="100"/>
        <c:axId val="191871936"/>
        <c:axId val="189182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966</c:v>
                </c:pt>
                <c:pt idx="2">
                  <c:v>#N/A</c:v>
                </c:pt>
                <c:pt idx="3">
                  <c:v>#N/A</c:v>
                </c:pt>
                <c:pt idx="4">
                  <c:v>577</c:v>
                </c:pt>
                <c:pt idx="5">
                  <c:v>#N/A</c:v>
                </c:pt>
                <c:pt idx="6">
                  <c:v>#N/A</c:v>
                </c:pt>
                <c:pt idx="7">
                  <c:v>186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1871936"/>
        <c:axId val="189182160"/>
      </c:lineChart>
      <c:catAx>
        <c:axId val="19187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182160"/>
        <c:crosses val="autoZero"/>
        <c:auto val="1"/>
        <c:lblAlgn val="ctr"/>
        <c:lblOffset val="100"/>
        <c:tickLblSkip val="1"/>
        <c:tickMarkSkip val="1"/>
        <c:noMultiLvlLbl val="0"/>
      </c:catAx>
      <c:valAx>
        <c:axId val="18918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87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6,298
6,264
14.76
3,942,407
3,677,216
250,054
2,229,102
4,400,227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企業誘致の成功により、人口規模を上回る税収があるため、類似団体平均、全国平均、石川県平均を大きく上回っている。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長引く景気低迷により、企業の設備投資等が鈍く、税収が減少傾向にある。そのため、財政力指数は近年低下傾向（平成２３年度より３年連続低下）にあるが、高い徴収率（平成２５年度現年分９９．６％）を維持し、今後も高い財政力指数の維持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17356</xdr:rowOff>
    </xdr:from>
    <xdr:to>
      <xdr:col>7</xdr:col>
      <xdr:colOff>152400</xdr:colOff>
      <xdr:row>42</xdr:row>
      <xdr:rowOff>49530</xdr:rowOff>
    </xdr:to>
    <xdr:cxnSp macro="">
      <xdr:nvCxnSpPr>
        <xdr:cNvPr id="67" name="直線コネクタ 66"/>
        <xdr:cNvCxnSpPr/>
      </xdr:nvCxnSpPr>
      <xdr:spPr>
        <a:xfrm>
          <a:off x="4114800" y="72182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132504</xdr:rowOff>
    </xdr:from>
    <xdr:to>
      <xdr:col>6</xdr:col>
      <xdr:colOff>0</xdr:colOff>
      <xdr:row>42</xdr:row>
      <xdr:rowOff>17356</xdr:rowOff>
    </xdr:to>
    <xdr:cxnSp macro="">
      <xdr:nvCxnSpPr>
        <xdr:cNvPr id="70" name="直線コネクタ 69"/>
        <xdr:cNvCxnSpPr/>
      </xdr:nvCxnSpPr>
      <xdr:spPr>
        <a:xfrm>
          <a:off x="3225800" y="71619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122783</xdr:rowOff>
    </xdr:from>
    <xdr:ext cx="736600" cy="259045"/>
    <xdr:sp macro="" textlink="">
      <xdr:nvSpPr>
        <xdr:cNvPr id="72" name="テキスト ボックス 71"/>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124460</xdr:rowOff>
    </xdr:from>
    <xdr:to>
      <xdr:col>4</xdr:col>
      <xdr:colOff>482600</xdr:colOff>
      <xdr:row>41</xdr:row>
      <xdr:rowOff>132504</xdr:rowOff>
    </xdr:to>
    <xdr:cxnSp macro="">
      <xdr:nvCxnSpPr>
        <xdr:cNvPr id="73" name="直線コネクタ 72"/>
        <xdr:cNvCxnSpPr/>
      </xdr:nvCxnSpPr>
      <xdr:spPr>
        <a:xfrm>
          <a:off x="2336800" y="715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114740</xdr:rowOff>
    </xdr:from>
    <xdr:ext cx="762000" cy="259045"/>
    <xdr:sp macro="" textlink="">
      <xdr:nvSpPr>
        <xdr:cNvPr id="75" name="テキスト ボックス 74"/>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124460</xdr:rowOff>
    </xdr:from>
    <xdr:to>
      <xdr:col>3</xdr:col>
      <xdr:colOff>279400</xdr:colOff>
      <xdr:row>41</xdr:row>
      <xdr:rowOff>140546</xdr:rowOff>
    </xdr:to>
    <xdr:cxnSp macro="">
      <xdr:nvCxnSpPr>
        <xdr:cNvPr id="76" name="直線コネクタ 75"/>
        <xdr:cNvCxnSpPr/>
      </xdr:nvCxnSpPr>
      <xdr:spPr>
        <a:xfrm flipV="1">
          <a:off x="1447800" y="715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78" name="テキスト ボックス 77"/>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66481</xdr:rowOff>
    </xdr:from>
    <xdr:ext cx="762000" cy="259045"/>
    <xdr:sp macro="" textlink="">
      <xdr:nvSpPr>
        <xdr:cNvPr id="80" name="テキスト ボックス 79"/>
        <xdr:cNvSpPr txBox="1"/>
      </xdr:nvSpPr>
      <xdr:spPr>
        <a:xfrm>
          <a:off x="1066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170180</xdr:rowOff>
    </xdr:from>
    <xdr:to>
      <xdr:col>7</xdr:col>
      <xdr:colOff>203200</xdr:colOff>
      <xdr:row>42</xdr:row>
      <xdr:rowOff>100330</xdr:rowOff>
    </xdr:to>
    <xdr:sp macro="" textlink="">
      <xdr:nvSpPr>
        <xdr:cNvPr id="86" name="円/楕円 85"/>
        <xdr:cNvSpPr/>
      </xdr:nvSpPr>
      <xdr:spPr>
        <a:xfrm>
          <a:off x="4902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15257</xdr:rowOff>
    </xdr:from>
    <xdr:ext cx="762000" cy="259045"/>
    <xdr:sp macro="" textlink="">
      <xdr:nvSpPr>
        <xdr:cNvPr id="87" name="財政力該当値テキスト"/>
        <xdr:cNvSpPr txBox="1"/>
      </xdr:nvSpPr>
      <xdr:spPr>
        <a:xfrm>
          <a:off x="50419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138006</xdr:rowOff>
    </xdr:from>
    <xdr:to>
      <xdr:col>6</xdr:col>
      <xdr:colOff>50800</xdr:colOff>
      <xdr:row>42</xdr:row>
      <xdr:rowOff>68156</xdr:rowOff>
    </xdr:to>
    <xdr:sp macro="" textlink="">
      <xdr:nvSpPr>
        <xdr:cNvPr id="88" name="円/楕円 87"/>
        <xdr:cNvSpPr/>
      </xdr:nvSpPr>
      <xdr:spPr>
        <a:xfrm>
          <a:off x="4064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78333</xdr:rowOff>
    </xdr:from>
    <xdr:ext cx="736600" cy="259045"/>
    <xdr:sp macro="" textlink="">
      <xdr:nvSpPr>
        <xdr:cNvPr id="89" name="テキスト ボックス 88"/>
        <xdr:cNvSpPr txBox="1"/>
      </xdr:nvSpPr>
      <xdr:spPr>
        <a:xfrm>
          <a:off x="3733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81704</xdr:rowOff>
    </xdr:from>
    <xdr:to>
      <xdr:col>4</xdr:col>
      <xdr:colOff>533400</xdr:colOff>
      <xdr:row>42</xdr:row>
      <xdr:rowOff>11854</xdr:rowOff>
    </xdr:to>
    <xdr:sp macro="" textlink="">
      <xdr:nvSpPr>
        <xdr:cNvPr id="90" name="円/楕円 89"/>
        <xdr:cNvSpPr/>
      </xdr:nvSpPr>
      <xdr:spPr>
        <a:xfrm>
          <a:off x="3175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22031</xdr:rowOff>
    </xdr:from>
    <xdr:ext cx="762000" cy="259045"/>
    <xdr:sp macro="" textlink="">
      <xdr:nvSpPr>
        <xdr:cNvPr id="91" name="テキスト ボックス 90"/>
        <xdr:cNvSpPr txBox="1"/>
      </xdr:nvSpPr>
      <xdr:spPr>
        <a:xfrm>
          <a:off x="2844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73660</xdr:rowOff>
    </xdr:from>
    <xdr:to>
      <xdr:col>3</xdr:col>
      <xdr:colOff>330200</xdr:colOff>
      <xdr:row>42</xdr:row>
      <xdr:rowOff>3810</xdr:rowOff>
    </xdr:to>
    <xdr:sp macro="" textlink="">
      <xdr:nvSpPr>
        <xdr:cNvPr id="92" name="円/楕円 91"/>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93" name="テキスト ボックス 92"/>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89746</xdr:rowOff>
    </xdr:from>
    <xdr:to>
      <xdr:col>2</xdr:col>
      <xdr:colOff>127000</xdr:colOff>
      <xdr:row>42</xdr:row>
      <xdr:rowOff>19896</xdr:rowOff>
    </xdr:to>
    <xdr:sp macro="" textlink="">
      <xdr:nvSpPr>
        <xdr:cNvPr id="94" name="円/楕円 93"/>
        <xdr:cNvSpPr/>
      </xdr:nvSpPr>
      <xdr:spPr>
        <a:xfrm>
          <a:off x="1397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30073</xdr:rowOff>
    </xdr:from>
    <xdr:ext cx="762000" cy="259045"/>
    <xdr:sp macro="" textlink="">
      <xdr:nvSpPr>
        <xdr:cNvPr id="95" name="テキスト ボックス 94"/>
        <xdr:cNvSpPr txBox="1"/>
      </xdr:nvSpPr>
      <xdr:spPr>
        <a:xfrm>
          <a:off x="1066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隔年で実施（平成２５年度は１２０，８００千円）している地方債の繰上償還により、経常的公債費が減少（前年度比５０，７２４千円）している。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また、義務的経費の削減に努め、類似団体では第５位、石川県ではトップの数値となっている。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今後も経常経費の削減に努め、安定した財政運営に取り組んでいく。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152944</xdr:rowOff>
    </xdr:from>
    <xdr:to>
      <xdr:col>7</xdr:col>
      <xdr:colOff>152400</xdr:colOff>
      <xdr:row>61</xdr:row>
      <xdr:rowOff>2177</xdr:rowOff>
    </xdr:to>
    <xdr:cxnSp macro="">
      <xdr:nvCxnSpPr>
        <xdr:cNvPr id="132" name="直線コネクタ 131"/>
        <xdr:cNvCxnSpPr/>
      </xdr:nvCxnSpPr>
      <xdr:spPr>
        <a:xfrm flipV="1">
          <a:off x="4114800" y="1043994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166733</xdr:rowOff>
    </xdr:from>
    <xdr:to>
      <xdr:col>6</xdr:col>
      <xdr:colOff>0</xdr:colOff>
      <xdr:row>61</xdr:row>
      <xdr:rowOff>2177</xdr:rowOff>
    </xdr:to>
    <xdr:cxnSp macro="">
      <xdr:nvCxnSpPr>
        <xdr:cNvPr id="135" name="直線コネクタ 134"/>
        <xdr:cNvCxnSpPr/>
      </xdr:nvCxnSpPr>
      <xdr:spPr>
        <a:xfrm>
          <a:off x="3225800" y="104537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111578</xdr:rowOff>
    </xdr:from>
    <xdr:to>
      <xdr:col>4</xdr:col>
      <xdr:colOff>482600</xdr:colOff>
      <xdr:row>60</xdr:row>
      <xdr:rowOff>166733</xdr:rowOff>
    </xdr:to>
    <xdr:cxnSp macro="">
      <xdr:nvCxnSpPr>
        <xdr:cNvPr id="138" name="直線コネクタ 137"/>
        <xdr:cNvCxnSpPr/>
      </xdr:nvCxnSpPr>
      <xdr:spPr>
        <a:xfrm>
          <a:off x="2336800" y="1039857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111578</xdr:rowOff>
    </xdr:from>
    <xdr:to>
      <xdr:col>3</xdr:col>
      <xdr:colOff>279400</xdr:colOff>
      <xdr:row>60</xdr:row>
      <xdr:rowOff>111578</xdr:rowOff>
    </xdr:to>
    <xdr:cxnSp macro="">
      <xdr:nvCxnSpPr>
        <xdr:cNvPr id="141" name="直線コネクタ 140"/>
        <xdr:cNvCxnSpPr/>
      </xdr:nvCxnSpPr>
      <xdr:spPr>
        <a:xfrm>
          <a:off x="1447800" y="103985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43" name="テキスト ボックス 142"/>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102144</xdr:rowOff>
    </xdr:from>
    <xdr:to>
      <xdr:col>7</xdr:col>
      <xdr:colOff>203200</xdr:colOff>
      <xdr:row>61</xdr:row>
      <xdr:rowOff>32294</xdr:rowOff>
    </xdr:to>
    <xdr:sp macro="" textlink="">
      <xdr:nvSpPr>
        <xdr:cNvPr id="151" name="円/楕円 150"/>
        <xdr:cNvSpPr/>
      </xdr:nvSpPr>
      <xdr:spPr>
        <a:xfrm>
          <a:off x="4902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118671</xdr:rowOff>
    </xdr:from>
    <xdr:ext cx="762000" cy="259045"/>
    <xdr:sp macro="" textlink="">
      <xdr:nvSpPr>
        <xdr:cNvPr id="152" name="財政構造の弾力性該当値テキスト"/>
        <xdr:cNvSpPr txBox="1"/>
      </xdr:nvSpPr>
      <xdr:spPr>
        <a:xfrm>
          <a:off x="50419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122827</xdr:rowOff>
    </xdr:from>
    <xdr:to>
      <xdr:col>6</xdr:col>
      <xdr:colOff>50800</xdr:colOff>
      <xdr:row>61</xdr:row>
      <xdr:rowOff>52977</xdr:rowOff>
    </xdr:to>
    <xdr:sp macro="" textlink="">
      <xdr:nvSpPr>
        <xdr:cNvPr id="153" name="円/楕円 152"/>
        <xdr:cNvSpPr/>
      </xdr:nvSpPr>
      <xdr:spPr>
        <a:xfrm>
          <a:off x="4064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63154</xdr:rowOff>
    </xdr:from>
    <xdr:ext cx="736600" cy="259045"/>
    <xdr:sp macro="" textlink="">
      <xdr:nvSpPr>
        <xdr:cNvPr id="154" name="テキスト ボックス 153"/>
        <xdr:cNvSpPr txBox="1"/>
      </xdr:nvSpPr>
      <xdr:spPr>
        <a:xfrm>
          <a:off x="3733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115933</xdr:rowOff>
    </xdr:from>
    <xdr:to>
      <xdr:col>4</xdr:col>
      <xdr:colOff>533400</xdr:colOff>
      <xdr:row>61</xdr:row>
      <xdr:rowOff>46083</xdr:rowOff>
    </xdr:to>
    <xdr:sp macro="" textlink="">
      <xdr:nvSpPr>
        <xdr:cNvPr id="155" name="円/楕円 154"/>
        <xdr:cNvSpPr/>
      </xdr:nvSpPr>
      <xdr:spPr>
        <a:xfrm>
          <a:off x="3175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56260</xdr:rowOff>
    </xdr:from>
    <xdr:ext cx="762000" cy="259045"/>
    <xdr:sp macro="" textlink="">
      <xdr:nvSpPr>
        <xdr:cNvPr id="156" name="テキスト ボックス 155"/>
        <xdr:cNvSpPr txBox="1"/>
      </xdr:nvSpPr>
      <xdr:spPr>
        <a:xfrm>
          <a:off x="2844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60778</xdr:rowOff>
    </xdr:from>
    <xdr:to>
      <xdr:col>3</xdr:col>
      <xdr:colOff>330200</xdr:colOff>
      <xdr:row>60</xdr:row>
      <xdr:rowOff>162378</xdr:rowOff>
    </xdr:to>
    <xdr:sp macro="" textlink="">
      <xdr:nvSpPr>
        <xdr:cNvPr id="157" name="円/楕円 156"/>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1105</xdr:rowOff>
    </xdr:from>
    <xdr:ext cx="762000" cy="259045"/>
    <xdr:sp macro="" textlink="">
      <xdr:nvSpPr>
        <xdr:cNvPr id="158" name="テキスト ボックス 157"/>
        <xdr:cNvSpPr txBox="1"/>
      </xdr:nvSpPr>
      <xdr:spPr>
        <a:xfrm>
          <a:off x="1955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60778</xdr:rowOff>
    </xdr:from>
    <xdr:to>
      <xdr:col>2</xdr:col>
      <xdr:colOff>127000</xdr:colOff>
      <xdr:row>60</xdr:row>
      <xdr:rowOff>162378</xdr:rowOff>
    </xdr:to>
    <xdr:sp macro="" textlink="">
      <xdr:nvSpPr>
        <xdr:cNvPr id="159" name="円/楕円 158"/>
        <xdr:cNvSpPr/>
      </xdr:nvSpPr>
      <xdr:spPr>
        <a:xfrm>
          <a:off x="1397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1105</xdr:rowOff>
    </xdr:from>
    <xdr:ext cx="762000" cy="259045"/>
    <xdr:sp macro="" textlink="">
      <xdr:nvSpPr>
        <xdr:cNvPr id="160" name="テキスト ボックス 159"/>
        <xdr:cNvSpPr txBox="1"/>
      </xdr:nvSpPr>
      <xdr:spPr>
        <a:xfrm>
          <a:off x="1066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[177,772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燃料費の高騰等により、昨年より１人当たりの決算額は若干上回った。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類似団体の平均よりも下回っているものの、コスト削減に継続して努めていく。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161354</xdr:rowOff>
    </xdr:from>
    <xdr:to>
      <xdr:col>7</xdr:col>
      <xdr:colOff>152400</xdr:colOff>
      <xdr:row>81</xdr:row>
      <xdr:rowOff>162167</xdr:rowOff>
    </xdr:to>
    <xdr:cxnSp macro="">
      <xdr:nvCxnSpPr>
        <xdr:cNvPr id="196" name="直線コネクタ 195"/>
        <xdr:cNvCxnSpPr/>
      </xdr:nvCxnSpPr>
      <xdr:spPr>
        <a:xfrm>
          <a:off x="4114800" y="14048804"/>
          <a:ext cx="8382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146944</xdr:rowOff>
    </xdr:from>
    <xdr:ext cx="762000" cy="259045"/>
    <xdr:sp macro="" textlink="">
      <xdr:nvSpPr>
        <xdr:cNvPr id="197" name="人件費・物件費等の状況平均値テキスト"/>
        <xdr:cNvSpPr txBox="1"/>
      </xdr:nvSpPr>
      <xdr:spPr>
        <a:xfrm>
          <a:off x="5041900" y="14034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160134</xdr:rowOff>
    </xdr:from>
    <xdr:to>
      <xdr:col>6</xdr:col>
      <xdr:colOff>0</xdr:colOff>
      <xdr:row>81</xdr:row>
      <xdr:rowOff>161354</xdr:rowOff>
    </xdr:to>
    <xdr:cxnSp macro="">
      <xdr:nvCxnSpPr>
        <xdr:cNvPr id="199" name="直線コネクタ 198"/>
        <xdr:cNvCxnSpPr/>
      </xdr:nvCxnSpPr>
      <xdr:spPr>
        <a:xfrm>
          <a:off x="3225800" y="14047584"/>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160134</xdr:rowOff>
    </xdr:from>
    <xdr:to>
      <xdr:col>4</xdr:col>
      <xdr:colOff>482600</xdr:colOff>
      <xdr:row>81</xdr:row>
      <xdr:rowOff>163457</xdr:rowOff>
    </xdr:to>
    <xdr:cxnSp macro="">
      <xdr:nvCxnSpPr>
        <xdr:cNvPr id="202" name="直線コネクタ 201"/>
        <xdr:cNvCxnSpPr/>
      </xdr:nvCxnSpPr>
      <xdr:spPr>
        <a:xfrm flipV="1">
          <a:off x="2336800" y="14047584"/>
          <a:ext cx="88900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163457</xdr:rowOff>
    </xdr:from>
    <xdr:to>
      <xdr:col>3</xdr:col>
      <xdr:colOff>279400</xdr:colOff>
      <xdr:row>81</xdr:row>
      <xdr:rowOff>169092</xdr:rowOff>
    </xdr:to>
    <xdr:cxnSp macro="">
      <xdr:nvCxnSpPr>
        <xdr:cNvPr id="205" name="直線コネクタ 204"/>
        <xdr:cNvCxnSpPr/>
      </xdr:nvCxnSpPr>
      <xdr:spPr>
        <a:xfrm flipV="1">
          <a:off x="1447800" y="14050907"/>
          <a:ext cx="889000" cy="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50305</xdr:rowOff>
    </xdr:from>
    <xdr:ext cx="762000" cy="259045"/>
    <xdr:sp macro="" textlink="">
      <xdr:nvSpPr>
        <xdr:cNvPr id="207" name="テキスト ボックス 206"/>
        <xdr:cNvSpPr txBox="1"/>
      </xdr:nvSpPr>
      <xdr:spPr>
        <a:xfrm>
          <a:off x="1955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39597</xdr:rowOff>
    </xdr:from>
    <xdr:ext cx="762000" cy="259045"/>
    <xdr:sp macro="" textlink="">
      <xdr:nvSpPr>
        <xdr:cNvPr id="209" name="テキスト ボックス 208"/>
        <xdr:cNvSpPr txBox="1"/>
      </xdr:nvSpPr>
      <xdr:spPr>
        <a:xfrm>
          <a:off x="1066800" y="1409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111367</xdr:rowOff>
    </xdr:from>
    <xdr:to>
      <xdr:col>7</xdr:col>
      <xdr:colOff>203200</xdr:colOff>
      <xdr:row>82</xdr:row>
      <xdr:rowOff>41517</xdr:rowOff>
    </xdr:to>
    <xdr:sp macro="" textlink="">
      <xdr:nvSpPr>
        <xdr:cNvPr id="215" name="円/楕円 214"/>
        <xdr:cNvSpPr/>
      </xdr:nvSpPr>
      <xdr:spPr>
        <a:xfrm>
          <a:off x="4902200" y="1399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32644</xdr:rowOff>
    </xdr:from>
    <xdr:ext cx="762000" cy="259045"/>
    <xdr:sp macro="" textlink="">
      <xdr:nvSpPr>
        <xdr:cNvPr id="216" name="人件費・物件費等の状況該当値テキスト"/>
        <xdr:cNvSpPr txBox="1"/>
      </xdr:nvSpPr>
      <xdr:spPr>
        <a:xfrm>
          <a:off x="5041900" y="1392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177,772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110554</xdr:rowOff>
    </xdr:from>
    <xdr:to>
      <xdr:col>6</xdr:col>
      <xdr:colOff>50800</xdr:colOff>
      <xdr:row>82</xdr:row>
      <xdr:rowOff>40704</xdr:rowOff>
    </xdr:to>
    <xdr:sp macro="" textlink="">
      <xdr:nvSpPr>
        <xdr:cNvPr id="217" name="円/楕円 216"/>
        <xdr:cNvSpPr/>
      </xdr:nvSpPr>
      <xdr:spPr>
        <a:xfrm>
          <a:off x="4064000" y="139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50881</xdr:rowOff>
    </xdr:from>
    <xdr:ext cx="736600" cy="259045"/>
    <xdr:sp macro="" textlink="">
      <xdr:nvSpPr>
        <xdr:cNvPr id="218" name="テキスト ボックス 217"/>
        <xdr:cNvSpPr txBox="1"/>
      </xdr:nvSpPr>
      <xdr:spPr>
        <a:xfrm>
          <a:off x="3733800" y="1376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177,301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109334</xdr:rowOff>
    </xdr:from>
    <xdr:to>
      <xdr:col>4</xdr:col>
      <xdr:colOff>533400</xdr:colOff>
      <xdr:row>82</xdr:row>
      <xdr:rowOff>39484</xdr:rowOff>
    </xdr:to>
    <xdr:sp macro="" textlink="">
      <xdr:nvSpPr>
        <xdr:cNvPr id="219" name="円/楕円 218"/>
        <xdr:cNvSpPr/>
      </xdr:nvSpPr>
      <xdr:spPr>
        <a:xfrm>
          <a:off x="3175000" y="139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49661</xdr:rowOff>
    </xdr:from>
    <xdr:ext cx="762000" cy="259045"/>
    <xdr:sp macro="" textlink="">
      <xdr:nvSpPr>
        <xdr:cNvPr id="220" name="テキスト ボックス 219"/>
        <xdr:cNvSpPr txBox="1"/>
      </xdr:nvSpPr>
      <xdr:spPr>
        <a:xfrm>
          <a:off x="2844800" y="1376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112657</xdr:rowOff>
    </xdr:from>
    <xdr:to>
      <xdr:col>3</xdr:col>
      <xdr:colOff>330200</xdr:colOff>
      <xdr:row>82</xdr:row>
      <xdr:rowOff>42807</xdr:rowOff>
    </xdr:to>
    <xdr:sp macro="" textlink="">
      <xdr:nvSpPr>
        <xdr:cNvPr id="221" name="円/楕円 220"/>
        <xdr:cNvSpPr/>
      </xdr:nvSpPr>
      <xdr:spPr>
        <a:xfrm>
          <a:off x="2286000" y="140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52984</xdr:rowOff>
    </xdr:from>
    <xdr:ext cx="762000" cy="259045"/>
    <xdr:sp macro="" textlink="">
      <xdr:nvSpPr>
        <xdr:cNvPr id="222" name="テキスト ボックス 221"/>
        <xdr:cNvSpPr txBox="1"/>
      </xdr:nvSpPr>
      <xdr:spPr>
        <a:xfrm>
          <a:off x="1955800" y="1376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118292</xdr:rowOff>
    </xdr:from>
    <xdr:to>
      <xdr:col>2</xdr:col>
      <xdr:colOff>127000</xdr:colOff>
      <xdr:row>82</xdr:row>
      <xdr:rowOff>48442</xdr:rowOff>
    </xdr:to>
    <xdr:sp macro="" textlink="">
      <xdr:nvSpPr>
        <xdr:cNvPr id="223" name="円/楕円 222"/>
        <xdr:cNvSpPr/>
      </xdr:nvSpPr>
      <xdr:spPr>
        <a:xfrm>
          <a:off x="1397000" y="1400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58619</xdr:rowOff>
    </xdr:from>
    <xdr:ext cx="762000" cy="259045"/>
    <xdr:sp macro="" textlink="">
      <xdr:nvSpPr>
        <xdr:cNvPr id="224" name="テキスト ボックス 223"/>
        <xdr:cNvSpPr txBox="1"/>
      </xdr:nvSpPr>
      <xdr:spPr>
        <a:xfrm>
          <a:off x="1066800" y="1377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類似団体・全国市・全国町村平均を下回っている。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今後も、国の人事院勧告に基づき、適正な給与体系の維持に努めていく。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18204</xdr:rowOff>
    </xdr:from>
    <xdr:to>
      <xdr:col>24</xdr:col>
      <xdr:colOff>558800</xdr:colOff>
      <xdr:row>87</xdr:row>
      <xdr:rowOff>82973</xdr:rowOff>
    </xdr:to>
    <xdr:cxnSp macro="">
      <xdr:nvCxnSpPr>
        <xdr:cNvPr id="258" name="直線コネクタ 257"/>
        <xdr:cNvCxnSpPr/>
      </xdr:nvCxnSpPr>
      <xdr:spPr>
        <a:xfrm flipV="1">
          <a:off x="16179800" y="14420004"/>
          <a:ext cx="8382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133773</xdr:rowOff>
    </xdr:from>
    <xdr:to>
      <xdr:col>23</xdr:col>
      <xdr:colOff>406400</xdr:colOff>
      <xdr:row>87</xdr:row>
      <xdr:rowOff>82973</xdr:rowOff>
    </xdr:to>
    <xdr:cxnSp macro="">
      <xdr:nvCxnSpPr>
        <xdr:cNvPr id="261" name="直線コネクタ 260"/>
        <xdr:cNvCxnSpPr/>
      </xdr:nvCxnSpPr>
      <xdr:spPr>
        <a:xfrm>
          <a:off x="15290800" y="148784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160020</xdr:rowOff>
    </xdr:from>
    <xdr:to>
      <xdr:col>22</xdr:col>
      <xdr:colOff>203200</xdr:colOff>
      <xdr:row>86</xdr:row>
      <xdr:rowOff>133773</xdr:rowOff>
    </xdr:to>
    <xdr:cxnSp macro="">
      <xdr:nvCxnSpPr>
        <xdr:cNvPr id="264" name="直線コネクタ 263"/>
        <xdr:cNvCxnSpPr/>
      </xdr:nvCxnSpPr>
      <xdr:spPr>
        <a:xfrm>
          <a:off x="14401800" y="14218920"/>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23284</xdr:rowOff>
    </xdr:from>
    <xdr:to>
      <xdr:col>21</xdr:col>
      <xdr:colOff>0</xdr:colOff>
      <xdr:row>82</xdr:row>
      <xdr:rowOff>160020</xdr:rowOff>
    </xdr:to>
    <xdr:cxnSp macro="">
      <xdr:nvCxnSpPr>
        <xdr:cNvPr id="267" name="直線コネクタ 266"/>
        <xdr:cNvCxnSpPr/>
      </xdr:nvCxnSpPr>
      <xdr:spPr>
        <a:xfrm>
          <a:off x="13512800" y="1408218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69" name="テキスト ボックス 268"/>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77" name="円/楕円 276"/>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155381</xdr:rowOff>
    </xdr:from>
    <xdr:ext cx="762000" cy="259045"/>
    <xdr:sp macro="" textlink="">
      <xdr:nvSpPr>
        <xdr:cNvPr id="278" name="給与水準   （国との比較）該当値テキスト"/>
        <xdr:cNvSpPr txBox="1"/>
      </xdr:nvSpPr>
      <xdr:spPr>
        <a:xfrm>
          <a:off x="17106900" y="142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32173</xdr:rowOff>
    </xdr:from>
    <xdr:to>
      <xdr:col>23</xdr:col>
      <xdr:colOff>457200</xdr:colOff>
      <xdr:row>87</xdr:row>
      <xdr:rowOff>133773</xdr:rowOff>
    </xdr:to>
    <xdr:sp macro="" textlink="">
      <xdr:nvSpPr>
        <xdr:cNvPr id="279" name="円/楕円 278"/>
        <xdr:cNvSpPr/>
      </xdr:nvSpPr>
      <xdr:spPr>
        <a:xfrm>
          <a:off x="16129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143950</xdr:rowOff>
    </xdr:from>
    <xdr:ext cx="736600" cy="259045"/>
    <xdr:sp macro="" textlink="">
      <xdr:nvSpPr>
        <xdr:cNvPr id="280" name="テキスト ボックス 279"/>
        <xdr:cNvSpPr txBox="1"/>
      </xdr:nvSpPr>
      <xdr:spPr>
        <a:xfrm>
          <a:off x="15798800" y="14717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82973</xdr:rowOff>
    </xdr:from>
    <xdr:to>
      <xdr:col>22</xdr:col>
      <xdr:colOff>254000</xdr:colOff>
      <xdr:row>87</xdr:row>
      <xdr:rowOff>13123</xdr:rowOff>
    </xdr:to>
    <xdr:sp macro="" textlink="">
      <xdr:nvSpPr>
        <xdr:cNvPr id="281" name="円/楕円 280"/>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23300</xdr:rowOff>
    </xdr:from>
    <xdr:ext cx="762000" cy="259045"/>
    <xdr:sp macro="" textlink="">
      <xdr:nvSpPr>
        <xdr:cNvPr id="282" name="テキスト ボックス 281"/>
        <xdr:cNvSpPr txBox="1"/>
      </xdr:nvSpPr>
      <xdr:spPr>
        <a:xfrm>
          <a:off x="14909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109220</xdr:rowOff>
    </xdr:from>
    <xdr:to>
      <xdr:col>21</xdr:col>
      <xdr:colOff>50800</xdr:colOff>
      <xdr:row>83</xdr:row>
      <xdr:rowOff>39370</xdr:rowOff>
    </xdr:to>
    <xdr:sp macro="" textlink="">
      <xdr:nvSpPr>
        <xdr:cNvPr id="283" name="円/楕円 282"/>
        <xdr:cNvSpPr/>
      </xdr:nvSpPr>
      <xdr:spPr>
        <a:xfrm>
          <a:off x="14351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49547</xdr:rowOff>
    </xdr:from>
    <xdr:ext cx="762000" cy="259045"/>
    <xdr:sp macro="" textlink="">
      <xdr:nvSpPr>
        <xdr:cNvPr id="284" name="テキスト ボックス 283"/>
        <xdr:cNvSpPr txBox="1"/>
      </xdr:nvSpPr>
      <xdr:spPr>
        <a:xfrm>
          <a:off x="14020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143934</xdr:rowOff>
    </xdr:from>
    <xdr:to>
      <xdr:col>19</xdr:col>
      <xdr:colOff>533400</xdr:colOff>
      <xdr:row>82</xdr:row>
      <xdr:rowOff>74084</xdr:rowOff>
    </xdr:to>
    <xdr:sp macro="" textlink="">
      <xdr:nvSpPr>
        <xdr:cNvPr id="285" name="円/楕円 284"/>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84261</xdr:rowOff>
    </xdr:from>
    <xdr:ext cx="762000" cy="259045"/>
    <xdr:sp macro="" textlink="">
      <xdr:nvSpPr>
        <xdr:cNvPr id="286" name="テキスト ボックス 285"/>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類似団体・全国平均・石川県平均を上回っている。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これは、近年の保育所児童数増加に伴い保育に必要な保育士を確保するため新規採用等をしているのが原因である。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91561</xdr:rowOff>
    </xdr:from>
    <xdr:to>
      <xdr:col>24</xdr:col>
      <xdr:colOff>558800</xdr:colOff>
      <xdr:row>62</xdr:row>
      <xdr:rowOff>108796</xdr:rowOff>
    </xdr:to>
    <xdr:cxnSp macro="">
      <xdr:nvCxnSpPr>
        <xdr:cNvPr id="323" name="直線コネクタ 322"/>
        <xdr:cNvCxnSpPr/>
      </xdr:nvCxnSpPr>
      <xdr:spPr>
        <a:xfrm flipV="1">
          <a:off x="16179800" y="10721461"/>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159795</xdr:rowOff>
    </xdr:from>
    <xdr:ext cx="762000" cy="259045"/>
    <xdr:sp macro="" textlink="">
      <xdr:nvSpPr>
        <xdr:cNvPr id="324" name="定員管理の状況平均値テキスト"/>
        <xdr:cNvSpPr txBox="1"/>
      </xdr:nvSpPr>
      <xdr:spPr>
        <a:xfrm>
          <a:off x="17106900" y="1044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108796</xdr:rowOff>
    </xdr:from>
    <xdr:to>
      <xdr:col>23</xdr:col>
      <xdr:colOff>406400</xdr:colOff>
      <xdr:row>62</xdr:row>
      <xdr:rowOff>121436</xdr:rowOff>
    </xdr:to>
    <xdr:cxnSp macro="">
      <xdr:nvCxnSpPr>
        <xdr:cNvPr id="326" name="直線コネクタ 325"/>
        <xdr:cNvCxnSpPr/>
      </xdr:nvCxnSpPr>
      <xdr:spPr>
        <a:xfrm flipV="1">
          <a:off x="15290800" y="10738696"/>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8" name="テキスト ボックス 327"/>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41003</xdr:rowOff>
    </xdr:from>
    <xdr:to>
      <xdr:col>22</xdr:col>
      <xdr:colOff>203200</xdr:colOff>
      <xdr:row>62</xdr:row>
      <xdr:rowOff>121436</xdr:rowOff>
    </xdr:to>
    <xdr:cxnSp macro="">
      <xdr:nvCxnSpPr>
        <xdr:cNvPr id="329" name="直線コネクタ 328"/>
        <xdr:cNvCxnSpPr/>
      </xdr:nvCxnSpPr>
      <xdr:spPr>
        <a:xfrm>
          <a:off x="14401800" y="1067090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31" name="テキスト ボックス 330"/>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41003</xdr:rowOff>
    </xdr:from>
    <xdr:to>
      <xdr:col>21</xdr:col>
      <xdr:colOff>0</xdr:colOff>
      <xdr:row>62</xdr:row>
      <xdr:rowOff>160504</xdr:rowOff>
    </xdr:to>
    <xdr:cxnSp macro="">
      <xdr:nvCxnSpPr>
        <xdr:cNvPr id="332" name="直線コネクタ 331"/>
        <xdr:cNvCxnSpPr/>
      </xdr:nvCxnSpPr>
      <xdr:spPr>
        <a:xfrm flipV="1">
          <a:off x="13512800" y="10670903"/>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34" name="テキスト ボックス 333"/>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58316</xdr:rowOff>
    </xdr:from>
    <xdr:ext cx="762000" cy="259045"/>
    <xdr:sp macro="" textlink="">
      <xdr:nvSpPr>
        <xdr:cNvPr id="336" name="テキスト ボックス 335"/>
        <xdr:cNvSpPr txBox="1"/>
      </xdr:nvSpPr>
      <xdr:spPr>
        <a:xfrm>
          <a:off x="13131800" y="103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40761</xdr:rowOff>
    </xdr:from>
    <xdr:to>
      <xdr:col>24</xdr:col>
      <xdr:colOff>609600</xdr:colOff>
      <xdr:row>62</xdr:row>
      <xdr:rowOff>142361</xdr:rowOff>
    </xdr:to>
    <xdr:sp macro="" textlink="">
      <xdr:nvSpPr>
        <xdr:cNvPr id="342" name="円/楕円 341"/>
        <xdr:cNvSpPr/>
      </xdr:nvSpPr>
      <xdr:spPr>
        <a:xfrm>
          <a:off x="16967200" y="106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12838</xdr:rowOff>
    </xdr:from>
    <xdr:ext cx="762000" cy="259045"/>
    <xdr:sp macro="" textlink="">
      <xdr:nvSpPr>
        <xdr:cNvPr id="343" name="定員管理の状況該当値テキスト"/>
        <xdr:cNvSpPr txBox="1"/>
      </xdr:nvSpPr>
      <xdr:spPr>
        <a:xfrm>
          <a:off x="17106900" y="1064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57996</xdr:rowOff>
    </xdr:from>
    <xdr:to>
      <xdr:col>23</xdr:col>
      <xdr:colOff>457200</xdr:colOff>
      <xdr:row>62</xdr:row>
      <xdr:rowOff>159596</xdr:rowOff>
    </xdr:to>
    <xdr:sp macro="" textlink="">
      <xdr:nvSpPr>
        <xdr:cNvPr id="344" name="円/楕円 343"/>
        <xdr:cNvSpPr/>
      </xdr:nvSpPr>
      <xdr:spPr>
        <a:xfrm>
          <a:off x="16129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144373</xdr:rowOff>
    </xdr:from>
    <xdr:ext cx="736600" cy="259045"/>
    <xdr:sp macro="" textlink="">
      <xdr:nvSpPr>
        <xdr:cNvPr id="345" name="テキスト ボックス 344"/>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70636</xdr:rowOff>
    </xdr:from>
    <xdr:to>
      <xdr:col>22</xdr:col>
      <xdr:colOff>254000</xdr:colOff>
      <xdr:row>63</xdr:row>
      <xdr:rowOff>786</xdr:rowOff>
    </xdr:to>
    <xdr:sp macro="" textlink="">
      <xdr:nvSpPr>
        <xdr:cNvPr id="346" name="円/楕円 345"/>
        <xdr:cNvSpPr/>
      </xdr:nvSpPr>
      <xdr:spPr>
        <a:xfrm>
          <a:off x="15240000" y="107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157013</xdr:rowOff>
    </xdr:from>
    <xdr:ext cx="762000" cy="259045"/>
    <xdr:sp macro="" textlink="">
      <xdr:nvSpPr>
        <xdr:cNvPr id="347" name="テキスト ボックス 346"/>
        <xdr:cNvSpPr txBox="1"/>
      </xdr:nvSpPr>
      <xdr:spPr>
        <a:xfrm>
          <a:off x="14909800" y="107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161653</xdr:rowOff>
    </xdr:from>
    <xdr:to>
      <xdr:col>21</xdr:col>
      <xdr:colOff>50800</xdr:colOff>
      <xdr:row>62</xdr:row>
      <xdr:rowOff>91803</xdr:rowOff>
    </xdr:to>
    <xdr:sp macro="" textlink="">
      <xdr:nvSpPr>
        <xdr:cNvPr id="348" name="円/楕円 347"/>
        <xdr:cNvSpPr/>
      </xdr:nvSpPr>
      <xdr:spPr>
        <a:xfrm>
          <a:off x="14351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76580</xdr:rowOff>
    </xdr:from>
    <xdr:ext cx="762000" cy="259045"/>
    <xdr:sp macro="" textlink="">
      <xdr:nvSpPr>
        <xdr:cNvPr id="349" name="テキスト ボックス 348"/>
        <xdr:cNvSpPr txBox="1"/>
      </xdr:nvSpPr>
      <xdr:spPr>
        <a:xfrm>
          <a:off x="14020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109704</xdr:rowOff>
    </xdr:from>
    <xdr:to>
      <xdr:col>19</xdr:col>
      <xdr:colOff>533400</xdr:colOff>
      <xdr:row>63</xdr:row>
      <xdr:rowOff>39854</xdr:rowOff>
    </xdr:to>
    <xdr:sp macro="" textlink="">
      <xdr:nvSpPr>
        <xdr:cNvPr id="350" name="円/楕円 349"/>
        <xdr:cNvSpPr/>
      </xdr:nvSpPr>
      <xdr:spPr>
        <a:xfrm>
          <a:off x="13462000" y="107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24631</xdr:rowOff>
    </xdr:from>
    <xdr:ext cx="762000" cy="259045"/>
    <xdr:sp macro="" textlink="">
      <xdr:nvSpPr>
        <xdr:cNvPr id="351" name="テキスト ボックス 350"/>
        <xdr:cNvSpPr txBox="1"/>
      </xdr:nvSpPr>
      <xdr:spPr>
        <a:xfrm>
          <a:off x="13131800" y="108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昨年より１．４％低下し、改善したものの、類似団体・全国平均よりも上回っている。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近年は、建設事業充当地方債を精査及び抑制しており、繰上償還等も実施していることから、元利償還金・実質公債費比率とも今後引き続き減少・低下すると考えている。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140546</xdr:rowOff>
    </xdr:to>
    <xdr:cxnSp macro="">
      <xdr:nvCxnSpPr>
        <xdr:cNvPr id="385" name="直線コネクタ 384"/>
        <xdr:cNvCxnSpPr/>
      </xdr:nvCxnSpPr>
      <xdr:spPr>
        <a:xfrm flipV="1">
          <a:off x="16179800" y="7057390"/>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132944</xdr:rowOff>
    </xdr:from>
    <xdr:ext cx="762000" cy="259045"/>
    <xdr:sp macro="" textlink="">
      <xdr:nvSpPr>
        <xdr:cNvPr id="386"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140546</xdr:rowOff>
    </xdr:from>
    <xdr:to>
      <xdr:col>23</xdr:col>
      <xdr:colOff>406400</xdr:colOff>
      <xdr:row>42</xdr:row>
      <xdr:rowOff>1270</xdr:rowOff>
    </xdr:to>
    <xdr:cxnSp macro="">
      <xdr:nvCxnSpPr>
        <xdr:cNvPr id="388" name="直線コネクタ 387"/>
        <xdr:cNvCxnSpPr/>
      </xdr:nvCxnSpPr>
      <xdr:spPr>
        <a:xfrm flipV="1">
          <a:off x="15290800" y="71699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90" name="テキスト ボックス 389"/>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97790</xdr:rowOff>
    </xdr:to>
    <xdr:cxnSp macro="">
      <xdr:nvCxnSpPr>
        <xdr:cNvPr id="391" name="直線コネクタ 390"/>
        <xdr:cNvCxnSpPr/>
      </xdr:nvCxnSpPr>
      <xdr:spPr>
        <a:xfrm flipV="1">
          <a:off x="14401800" y="72021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93" name="テキスト ボックス 392"/>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43</xdr:row>
      <xdr:rowOff>14817</xdr:rowOff>
    </xdr:to>
    <xdr:cxnSp macro="">
      <xdr:nvCxnSpPr>
        <xdr:cNvPr id="394" name="直線コネクタ 393"/>
        <xdr:cNvCxnSpPr/>
      </xdr:nvCxnSpPr>
      <xdr:spPr>
        <a:xfrm flipV="1">
          <a:off x="13512800" y="72986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98" name="テキスト ボックス 397"/>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404" name="円/楕円 403"/>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405"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89746</xdr:rowOff>
    </xdr:from>
    <xdr:to>
      <xdr:col>23</xdr:col>
      <xdr:colOff>457200</xdr:colOff>
      <xdr:row>42</xdr:row>
      <xdr:rowOff>19896</xdr:rowOff>
    </xdr:to>
    <xdr:sp macro="" textlink="">
      <xdr:nvSpPr>
        <xdr:cNvPr id="406" name="円/楕円 405"/>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4673</xdr:rowOff>
    </xdr:from>
    <xdr:ext cx="736600" cy="259045"/>
    <xdr:sp macro="" textlink="">
      <xdr:nvSpPr>
        <xdr:cNvPr id="407" name="テキスト ボックス 406"/>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08" name="円/楕円 407"/>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409" name="テキスト ボックス 40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10" name="円/楕円 409"/>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411" name="テキスト ボックス 410"/>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12" name="円/楕円 411"/>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50394</xdr:rowOff>
    </xdr:from>
    <xdr:ext cx="762000" cy="259045"/>
    <xdr:sp macro="" textlink="">
      <xdr:nvSpPr>
        <xdr:cNvPr id="413" name="テキスト ボックス 412"/>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繰上償還等の実施による一般会計の起債残高の減少や財政調整基金等の充当可能基金の増加により、昨年同様</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を維持した。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今後も、新規事業等の実施について精査（新発債の抑制）し、財政の健全化に努めていく。</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47583</xdr:rowOff>
    </xdr:from>
    <xdr:to>
      <xdr:col>22</xdr:col>
      <xdr:colOff>203200</xdr:colOff>
      <xdr:row>15</xdr:row>
      <xdr:rowOff>37804</xdr:rowOff>
    </xdr:to>
    <xdr:cxnSp macro="">
      <xdr:nvCxnSpPr>
        <xdr:cNvPr id="447" name="直線コネクタ 446"/>
        <xdr:cNvCxnSpPr/>
      </xdr:nvCxnSpPr>
      <xdr:spPr>
        <a:xfrm flipV="1">
          <a:off x="14401800" y="2447883"/>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48"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37804</xdr:rowOff>
    </xdr:from>
    <xdr:to>
      <xdr:col>21</xdr:col>
      <xdr:colOff>0</xdr:colOff>
      <xdr:row>16</xdr:row>
      <xdr:rowOff>32851</xdr:rowOff>
    </xdr:to>
    <xdr:cxnSp macro="">
      <xdr:nvCxnSpPr>
        <xdr:cNvPr id="450" name="直線コネクタ 449"/>
        <xdr:cNvCxnSpPr/>
      </xdr:nvCxnSpPr>
      <xdr:spPr>
        <a:xfrm flipV="1">
          <a:off x="13512800" y="2609554"/>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58589</xdr:rowOff>
    </xdr:from>
    <xdr:to>
      <xdr:col>22</xdr:col>
      <xdr:colOff>254000</xdr:colOff>
      <xdr:row>15</xdr:row>
      <xdr:rowOff>160189</xdr:rowOff>
    </xdr:to>
    <xdr:sp macro="" textlink="">
      <xdr:nvSpPr>
        <xdr:cNvPr id="453" name="フローチャート : 判断 452"/>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144966</xdr:rowOff>
    </xdr:from>
    <xdr:ext cx="762000" cy="259045"/>
    <xdr:sp macro="" textlink="">
      <xdr:nvSpPr>
        <xdr:cNvPr id="454" name="テキスト ボックス 453"/>
        <xdr:cNvSpPr txBox="1"/>
      </xdr:nvSpPr>
      <xdr:spPr>
        <a:xfrm>
          <a:off x="14909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130175</xdr:rowOff>
    </xdr:from>
    <xdr:to>
      <xdr:col>21</xdr:col>
      <xdr:colOff>50800</xdr:colOff>
      <xdr:row>16</xdr:row>
      <xdr:rowOff>60325</xdr:rowOff>
    </xdr:to>
    <xdr:sp macro="" textlink="">
      <xdr:nvSpPr>
        <xdr:cNvPr id="455" name="フローチャート : 判断 454"/>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45102</xdr:rowOff>
    </xdr:from>
    <xdr:ext cx="762000" cy="259045"/>
    <xdr:sp macro="" textlink="">
      <xdr:nvSpPr>
        <xdr:cNvPr id="456" name="テキスト ボックス 455"/>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7" name="フローチャート : 判断 456"/>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85192</xdr:rowOff>
    </xdr:from>
    <xdr:ext cx="762000" cy="259045"/>
    <xdr:sp macro="" textlink="">
      <xdr:nvSpPr>
        <xdr:cNvPr id="458" name="テキスト ボックス 457"/>
        <xdr:cNvSpPr txBox="1"/>
      </xdr:nvSpPr>
      <xdr:spPr>
        <a:xfrm>
          <a:off x="13131800" y="299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168233</xdr:rowOff>
    </xdr:from>
    <xdr:to>
      <xdr:col>22</xdr:col>
      <xdr:colOff>254000</xdr:colOff>
      <xdr:row>14</xdr:row>
      <xdr:rowOff>98383</xdr:rowOff>
    </xdr:to>
    <xdr:sp macro="" textlink="">
      <xdr:nvSpPr>
        <xdr:cNvPr id="464" name="円/楕円 463"/>
        <xdr:cNvSpPr/>
      </xdr:nvSpPr>
      <xdr:spPr>
        <a:xfrm>
          <a:off x="15240000" y="23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108560</xdr:rowOff>
    </xdr:from>
    <xdr:ext cx="762000" cy="259045"/>
    <xdr:sp macro="" textlink="">
      <xdr:nvSpPr>
        <xdr:cNvPr id="465" name="テキスト ボックス 464"/>
        <xdr:cNvSpPr txBox="1"/>
      </xdr:nvSpPr>
      <xdr:spPr>
        <a:xfrm>
          <a:off x="14909800" y="216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158454</xdr:rowOff>
    </xdr:from>
    <xdr:to>
      <xdr:col>21</xdr:col>
      <xdr:colOff>50800</xdr:colOff>
      <xdr:row>15</xdr:row>
      <xdr:rowOff>88604</xdr:rowOff>
    </xdr:to>
    <xdr:sp macro="" textlink="">
      <xdr:nvSpPr>
        <xdr:cNvPr id="466" name="円/楕円 465"/>
        <xdr:cNvSpPr/>
      </xdr:nvSpPr>
      <xdr:spPr>
        <a:xfrm>
          <a:off x="14351000" y="25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98781</xdr:rowOff>
    </xdr:from>
    <xdr:ext cx="762000" cy="259045"/>
    <xdr:sp macro="" textlink="">
      <xdr:nvSpPr>
        <xdr:cNvPr id="467" name="テキスト ボックス 466"/>
        <xdr:cNvSpPr txBox="1"/>
      </xdr:nvSpPr>
      <xdr:spPr>
        <a:xfrm>
          <a:off x="14020800" y="232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153501</xdr:rowOff>
    </xdr:from>
    <xdr:to>
      <xdr:col>19</xdr:col>
      <xdr:colOff>533400</xdr:colOff>
      <xdr:row>16</xdr:row>
      <xdr:rowOff>83651</xdr:rowOff>
    </xdr:to>
    <xdr:sp macro="" textlink="">
      <xdr:nvSpPr>
        <xdr:cNvPr id="468" name="円/楕円 467"/>
        <xdr:cNvSpPr/>
      </xdr:nvSpPr>
      <xdr:spPr>
        <a:xfrm>
          <a:off x="13462000" y="27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93828</xdr:rowOff>
    </xdr:from>
    <xdr:ext cx="762000" cy="259045"/>
    <xdr:sp macro="" textlink="">
      <xdr:nvSpPr>
        <xdr:cNvPr id="469" name="テキスト ボックス 468"/>
        <xdr:cNvSpPr txBox="1"/>
      </xdr:nvSpPr>
      <xdr:spPr>
        <a:xfrm>
          <a:off x="13131800" y="249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6,298
6,264
14.76
3,942,407
3,677,216
250,054
2,229,102
4,400,227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類似団体・全国平均を下回っている。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これは、ごみ処理業務や消防業務等を一部事務組合で行っていることが要因である。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今後はこれらも含めた人件費関係経費全体について、抑制に努めていく。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4536</xdr:rowOff>
    </xdr:to>
    <xdr:cxnSp macro="">
      <xdr:nvCxnSpPr>
        <xdr:cNvPr id="66" name="直線コネクタ 65"/>
        <xdr:cNvCxnSpPr/>
      </xdr:nvCxnSpPr>
      <xdr:spPr>
        <a:xfrm>
          <a:off x="3987800" y="63449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43724</xdr:rowOff>
    </xdr:to>
    <xdr:cxnSp macro="">
      <xdr:nvCxnSpPr>
        <xdr:cNvPr id="69" name="直線コネクタ 68"/>
        <xdr:cNvCxnSpPr/>
      </xdr:nvCxnSpPr>
      <xdr:spPr>
        <a:xfrm flipV="1">
          <a:off x="3098800" y="63449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40458</xdr:rowOff>
    </xdr:from>
    <xdr:to>
      <xdr:col>4</xdr:col>
      <xdr:colOff>346075</xdr:colOff>
      <xdr:row>37</xdr:row>
      <xdr:rowOff>43724</xdr:rowOff>
    </xdr:to>
    <xdr:cxnSp macro="">
      <xdr:nvCxnSpPr>
        <xdr:cNvPr id="72" name="直線コネクタ 71"/>
        <xdr:cNvCxnSpPr/>
      </xdr:nvCxnSpPr>
      <xdr:spPr>
        <a:xfrm>
          <a:off x="2209800" y="63841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40458</xdr:rowOff>
    </xdr:from>
    <xdr:to>
      <xdr:col>3</xdr:col>
      <xdr:colOff>142875</xdr:colOff>
      <xdr:row>37</xdr:row>
      <xdr:rowOff>53522</xdr:rowOff>
    </xdr:to>
    <xdr:cxnSp macro="">
      <xdr:nvCxnSpPr>
        <xdr:cNvPr id="75" name="直線コネクタ 74"/>
        <xdr:cNvCxnSpPr/>
      </xdr:nvCxnSpPr>
      <xdr:spPr>
        <a:xfrm flipV="1">
          <a:off x="1320800" y="638410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79" name="テキスト ボックス 78"/>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5" name="円/楕円 84"/>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141713</xdr:rowOff>
    </xdr:from>
    <xdr:ext cx="762000" cy="259045"/>
    <xdr:sp macro="" textlink="">
      <xdr:nvSpPr>
        <xdr:cNvPr id="86" name="人件費該当値テキスト"/>
        <xdr:cNvSpPr txBox="1"/>
      </xdr:nvSpPr>
      <xdr:spPr>
        <a:xfrm>
          <a:off x="4914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7" name="円/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88" name="テキスト ボックス 87"/>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164374</xdr:rowOff>
    </xdr:from>
    <xdr:to>
      <xdr:col>4</xdr:col>
      <xdr:colOff>396875</xdr:colOff>
      <xdr:row>37</xdr:row>
      <xdr:rowOff>94524</xdr:rowOff>
    </xdr:to>
    <xdr:sp macro="" textlink="">
      <xdr:nvSpPr>
        <xdr:cNvPr id="89" name="円/楕円 88"/>
        <xdr:cNvSpPr/>
      </xdr:nvSpPr>
      <xdr:spPr>
        <a:xfrm>
          <a:off x="3048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104701</xdr:rowOff>
    </xdr:from>
    <xdr:ext cx="762000" cy="259045"/>
    <xdr:sp macro="" textlink="">
      <xdr:nvSpPr>
        <xdr:cNvPr id="90" name="テキスト ボックス 89"/>
        <xdr:cNvSpPr txBox="1"/>
      </xdr:nvSpPr>
      <xdr:spPr>
        <a:xfrm>
          <a:off x="2717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161108</xdr:rowOff>
    </xdr:from>
    <xdr:to>
      <xdr:col>3</xdr:col>
      <xdr:colOff>193675</xdr:colOff>
      <xdr:row>37</xdr:row>
      <xdr:rowOff>91258</xdr:rowOff>
    </xdr:to>
    <xdr:sp macro="" textlink="">
      <xdr:nvSpPr>
        <xdr:cNvPr id="91" name="円/楕円 90"/>
        <xdr:cNvSpPr/>
      </xdr:nvSpPr>
      <xdr:spPr>
        <a:xfrm>
          <a:off x="21590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101435</xdr:rowOff>
    </xdr:from>
    <xdr:ext cx="762000" cy="259045"/>
    <xdr:sp macro="" textlink="">
      <xdr:nvSpPr>
        <xdr:cNvPr id="92" name="テキスト ボックス 91"/>
        <xdr:cNvSpPr txBox="1"/>
      </xdr:nvSpPr>
      <xdr:spPr>
        <a:xfrm>
          <a:off x="1828800" y="610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2722</xdr:rowOff>
    </xdr:from>
    <xdr:to>
      <xdr:col>1</xdr:col>
      <xdr:colOff>676275</xdr:colOff>
      <xdr:row>37</xdr:row>
      <xdr:rowOff>104322</xdr:rowOff>
    </xdr:to>
    <xdr:sp macro="" textlink="">
      <xdr:nvSpPr>
        <xdr:cNvPr id="93" name="円/楕円 92"/>
        <xdr:cNvSpPr/>
      </xdr:nvSpPr>
      <xdr:spPr>
        <a:xfrm>
          <a:off x="12700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114499</xdr:rowOff>
    </xdr:from>
    <xdr:ext cx="762000" cy="259045"/>
    <xdr:sp macro="" textlink="">
      <xdr:nvSpPr>
        <xdr:cNvPr id="94" name="テキスト ボックス 93"/>
        <xdr:cNvSpPr txBox="1"/>
      </xdr:nvSpPr>
      <xdr:spPr>
        <a:xfrm>
          <a:off x="939800" y="611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年々増加（平成２２年度より）しているものの、類似団体・全国・県平均より下回っており、委託契約の見直し等の経常経費の削減効果が表れている。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85090</xdr:rowOff>
    </xdr:to>
    <xdr:cxnSp macro="">
      <xdr:nvCxnSpPr>
        <xdr:cNvPr id="127" name="直線コネクタ 126"/>
        <xdr:cNvCxnSpPr/>
      </xdr:nvCxnSpPr>
      <xdr:spPr>
        <a:xfrm>
          <a:off x="15671800" y="2580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15</xdr:row>
      <xdr:rowOff>8890</xdr:rowOff>
    </xdr:to>
    <xdr:cxnSp macro="">
      <xdr:nvCxnSpPr>
        <xdr:cNvPr id="130" name="直線コネクタ 129"/>
        <xdr:cNvCxnSpPr/>
      </xdr:nvCxnSpPr>
      <xdr:spPr>
        <a:xfrm>
          <a:off x="14782800" y="251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81280</xdr:rowOff>
    </xdr:from>
    <xdr:to>
      <xdr:col>21</xdr:col>
      <xdr:colOff>361950</xdr:colOff>
      <xdr:row>14</xdr:row>
      <xdr:rowOff>119380</xdr:rowOff>
    </xdr:to>
    <xdr:cxnSp macro="">
      <xdr:nvCxnSpPr>
        <xdr:cNvPr id="133" name="直線コネクタ 132"/>
        <xdr:cNvCxnSpPr/>
      </xdr:nvCxnSpPr>
      <xdr:spPr>
        <a:xfrm>
          <a:off x="13893800" y="248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58420</xdr:rowOff>
    </xdr:from>
    <xdr:to>
      <xdr:col>20</xdr:col>
      <xdr:colOff>158750</xdr:colOff>
      <xdr:row>14</xdr:row>
      <xdr:rowOff>81280</xdr:rowOff>
    </xdr:to>
    <xdr:cxnSp macro="">
      <xdr:nvCxnSpPr>
        <xdr:cNvPr id="136" name="直線コネクタ 135"/>
        <xdr:cNvCxnSpPr/>
      </xdr:nvCxnSpPr>
      <xdr:spPr>
        <a:xfrm>
          <a:off x="13004800" y="245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46" name="円/楕円 145"/>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50817</xdr:rowOff>
    </xdr:from>
    <xdr:ext cx="762000" cy="259045"/>
    <xdr:sp macro="" textlink="">
      <xdr:nvSpPr>
        <xdr:cNvPr id="147"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8" name="円/楕円 147"/>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9" name="テキスト ボックス 148"/>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50" name="円/楕円 149"/>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51" name="テキスト ボックス 150"/>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30480</xdr:rowOff>
    </xdr:from>
    <xdr:to>
      <xdr:col>20</xdr:col>
      <xdr:colOff>209550</xdr:colOff>
      <xdr:row>14</xdr:row>
      <xdr:rowOff>132080</xdr:rowOff>
    </xdr:to>
    <xdr:sp macro="" textlink="">
      <xdr:nvSpPr>
        <xdr:cNvPr id="152" name="円/楕円 151"/>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142257</xdr:rowOff>
    </xdr:from>
    <xdr:ext cx="762000" cy="259045"/>
    <xdr:sp macro="" textlink="">
      <xdr:nvSpPr>
        <xdr:cNvPr id="153" name="テキスト ボックス 152"/>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xdr:rowOff>
    </xdr:from>
    <xdr:to>
      <xdr:col>19</xdr:col>
      <xdr:colOff>6350</xdr:colOff>
      <xdr:row>14</xdr:row>
      <xdr:rowOff>109220</xdr:rowOff>
    </xdr:to>
    <xdr:sp macro="" textlink="">
      <xdr:nvSpPr>
        <xdr:cNvPr id="154" name="円/楕円 153"/>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119397</xdr:rowOff>
    </xdr:from>
    <xdr:ext cx="762000" cy="259045"/>
    <xdr:sp macro="" textlink="">
      <xdr:nvSpPr>
        <xdr:cNvPr id="155" name="テキスト ボックス 154"/>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類似団体・全国・県平均を大幅に上回っている。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これは、１８歳以下の子どもの医療費無料化や７５歳以上の医療費無料化及びねたきり老人介護福祉手当等の町独自の少子高齢化施策によるものである。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149860</xdr:rowOff>
    </xdr:from>
    <xdr:to>
      <xdr:col>7</xdr:col>
      <xdr:colOff>15875</xdr:colOff>
      <xdr:row>61</xdr:row>
      <xdr:rowOff>1270</xdr:rowOff>
    </xdr:to>
    <xdr:cxnSp macro="">
      <xdr:nvCxnSpPr>
        <xdr:cNvPr id="186" name="直線コネクタ 185"/>
        <xdr:cNvCxnSpPr/>
      </xdr:nvCxnSpPr>
      <xdr:spPr>
        <a:xfrm flipV="1">
          <a:off x="3987800" y="10436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12700</xdr:rowOff>
    </xdr:from>
    <xdr:to>
      <xdr:col>5</xdr:col>
      <xdr:colOff>549275</xdr:colOff>
      <xdr:row>61</xdr:row>
      <xdr:rowOff>1270</xdr:rowOff>
    </xdr:to>
    <xdr:cxnSp macro="">
      <xdr:nvCxnSpPr>
        <xdr:cNvPr id="189" name="直線コネクタ 188"/>
        <xdr:cNvCxnSpPr/>
      </xdr:nvCxnSpPr>
      <xdr:spPr>
        <a:xfrm>
          <a:off x="3098800" y="10299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92710</xdr:rowOff>
    </xdr:from>
    <xdr:to>
      <xdr:col>4</xdr:col>
      <xdr:colOff>346075</xdr:colOff>
      <xdr:row>60</xdr:row>
      <xdr:rowOff>12700</xdr:rowOff>
    </xdr:to>
    <xdr:cxnSp macro="">
      <xdr:nvCxnSpPr>
        <xdr:cNvPr id="192" name="直線コネクタ 191"/>
        <xdr:cNvCxnSpPr/>
      </xdr:nvCxnSpPr>
      <xdr:spPr>
        <a:xfrm>
          <a:off x="2209800" y="10208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138430</xdr:rowOff>
    </xdr:from>
    <xdr:to>
      <xdr:col>3</xdr:col>
      <xdr:colOff>142875</xdr:colOff>
      <xdr:row>59</xdr:row>
      <xdr:rowOff>92710</xdr:rowOff>
    </xdr:to>
    <xdr:cxnSp macro="">
      <xdr:nvCxnSpPr>
        <xdr:cNvPr id="195" name="直線コネクタ 194"/>
        <xdr:cNvCxnSpPr/>
      </xdr:nvCxnSpPr>
      <xdr:spPr>
        <a:xfrm>
          <a:off x="1320800" y="99110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99060</xdr:rowOff>
    </xdr:from>
    <xdr:to>
      <xdr:col>7</xdr:col>
      <xdr:colOff>66675</xdr:colOff>
      <xdr:row>61</xdr:row>
      <xdr:rowOff>29210</xdr:rowOff>
    </xdr:to>
    <xdr:sp macro="" textlink="">
      <xdr:nvSpPr>
        <xdr:cNvPr id="205" name="円/楕円 204"/>
        <xdr:cNvSpPr/>
      </xdr:nvSpPr>
      <xdr:spPr>
        <a:xfrm>
          <a:off x="4775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71137</xdr:rowOff>
    </xdr:from>
    <xdr:ext cx="762000" cy="259045"/>
    <xdr:sp macro="" textlink="">
      <xdr:nvSpPr>
        <xdr:cNvPr id="206" name="扶助費該当値テキスト"/>
        <xdr:cNvSpPr txBox="1"/>
      </xdr:nvSpPr>
      <xdr:spPr>
        <a:xfrm>
          <a:off x="49149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121920</xdr:rowOff>
    </xdr:from>
    <xdr:to>
      <xdr:col>5</xdr:col>
      <xdr:colOff>600075</xdr:colOff>
      <xdr:row>61</xdr:row>
      <xdr:rowOff>52070</xdr:rowOff>
    </xdr:to>
    <xdr:sp macro="" textlink="">
      <xdr:nvSpPr>
        <xdr:cNvPr id="207" name="円/楕円 206"/>
        <xdr:cNvSpPr/>
      </xdr:nvSpPr>
      <xdr:spPr>
        <a:xfrm>
          <a:off x="3937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36847</xdr:rowOff>
    </xdr:from>
    <xdr:ext cx="736600" cy="259045"/>
    <xdr:sp macro="" textlink="">
      <xdr:nvSpPr>
        <xdr:cNvPr id="208" name="テキスト ボックス 207"/>
        <xdr:cNvSpPr txBox="1"/>
      </xdr:nvSpPr>
      <xdr:spPr>
        <a:xfrm>
          <a:off x="3606800" y="1049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09" name="円/楕円 208"/>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0" name="テキスト ボックス 209"/>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41910</xdr:rowOff>
    </xdr:from>
    <xdr:to>
      <xdr:col>3</xdr:col>
      <xdr:colOff>193675</xdr:colOff>
      <xdr:row>59</xdr:row>
      <xdr:rowOff>143510</xdr:rowOff>
    </xdr:to>
    <xdr:sp macro="" textlink="">
      <xdr:nvSpPr>
        <xdr:cNvPr id="211" name="円/楕円 210"/>
        <xdr:cNvSpPr/>
      </xdr:nvSpPr>
      <xdr:spPr>
        <a:xfrm>
          <a:off x="2159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128287</xdr:rowOff>
    </xdr:from>
    <xdr:ext cx="762000" cy="259045"/>
    <xdr:sp macro="" textlink="">
      <xdr:nvSpPr>
        <xdr:cNvPr id="212" name="テキスト ボックス 211"/>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87630</xdr:rowOff>
    </xdr:from>
    <xdr:to>
      <xdr:col>1</xdr:col>
      <xdr:colOff>676275</xdr:colOff>
      <xdr:row>58</xdr:row>
      <xdr:rowOff>17780</xdr:rowOff>
    </xdr:to>
    <xdr:sp macro="" textlink="">
      <xdr:nvSpPr>
        <xdr:cNvPr id="213" name="円/楕円 212"/>
        <xdr:cNvSpPr/>
      </xdr:nvSpPr>
      <xdr:spPr>
        <a:xfrm>
          <a:off x="1270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2557</xdr:rowOff>
    </xdr:from>
    <xdr:ext cx="762000" cy="259045"/>
    <xdr:sp macro="" textlink="">
      <xdr:nvSpPr>
        <xdr:cNvPr id="214" name="テキスト ボックス 213"/>
        <xdr:cNvSpPr txBox="1"/>
      </xdr:nvSpPr>
      <xdr:spPr>
        <a:xfrm>
          <a:off x="939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昨年より上回ったのは各種特別会計（国保・介護等）への繰出金の増加によるものである。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しかし、類似団体・全国・県平均を大幅に下回っている。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今後とも各種特別会計の適正化を図り、普通会計の負担軽減に努めていく。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110998</xdr:rowOff>
    </xdr:from>
    <xdr:to>
      <xdr:col>24</xdr:col>
      <xdr:colOff>31750</xdr:colOff>
      <xdr:row>55</xdr:row>
      <xdr:rowOff>133858</xdr:rowOff>
    </xdr:to>
    <xdr:cxnSp macro="">
      <xdr:nvCxnSpPr>
        <xdr:cNvPr id="244" name="直線コネクタ 243"/>
        <xdr:cNvCxnSpPr/>
      </xdr:nvCxnSpPr>
      <xdr:spPr>
        <a:xfrm>
          <a:off x="15671800" y="95407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61993</xdr:rowOff>
    </xdr:from>
    <xdr:ext cx="762000" cy="259045"/>
    <xdr:sp macro="" textlink="">
      <xdr:nvSpPr>
        <xdr:cNvPr id="245"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110998</xdr:rowOff>
    </xdr:from>
    <xdr:to>
      <xdr:col>22</xdr:col>
      <xdr:colOff>565150</xdr:colOff>
      <xdr:row>55</xdr:row>
      <xdr:rowOff>161290</xdr:rowOff>
    </xdr:to>
    <xdr:cxnSp macro="">
      <xdr:nvCxnSpPr>
        <xdr:cNvPr id="247" name="直線コネクタ 246"/>
        <xdr:cNvCxnSpPr/>
      </xdr:nvCxnSpPr>
      <xdr:spPr>
        <a:xfrm flipV="1">
          <a:off x="14782800" y="95407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129286</xdr:rowOff>
    </xdr:from>
    <xdr:to>
      <xdr:col>21</xdr:col>
      <xdr:colOff>361950</xdr:colOff>
      <xdr:row>55</xdr:row>
      <xdr:rowOff>161290</xdr:rowOff>
    </xdr:to>
    <xdr:cxnSp macro="">
      <xdr:nvCxnSpPr>
        <xdr:cNvPr id="250" name="直線コネクタ 249"/>
        <xdr:cNvCxnSpPr/>
      </xdr:nvCxnSpPr>
      <xdr:spPr>
        <a:xfrm>
          <a:off x="13893800" y="95590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106426</xdr:rowOff>
    </xdr:from>
    <xdr:to>
      <xdr:col>20</xdr:col>
      <xdr:colOff>158750</xdr:colOff>
      <xdr:row>55</xdr:row>
      <xdr:rowOff>129286</xdr:rowOff>
    </xdr:to>
    <xdr:cxnSp macro="">
      <xdr:nvCxnSpPr>
        <xdr:cNvPr id="253" name="直線コネクタ 252"/>
        <xdr:cNvCxnSpPr/>
      </xdr:nvCxnSpPr>
      <xdr:spPr>
        <a:xfrm>
          <a:off x="13004800" y="9536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153433</xdr:rowOff>
    </xdr:from>
    <xdr:ext cx="762000" cy="259045"/>
    <xdr:sp macro="" textlink="">
      <xdr:nvSpPr>
        <xdr:cNvPr id="255" name="テキスト ボックス 254"/>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7" name="テキスト ボックス 256"/>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83058</xdr:rowOff>
    </xdr:from>
    <xdr:to>
      <xdr:col>24</xdr:col>
      <xdr:colOff>82550</xdr:colOff>
      <xdr:row>56</xdr:row>
      <xdr:rowOff>13208</xdr:rowOff>
    </xdr:to>
    <xdr:sp macro="" textlink="">
      <xdr:nvSpPr>
        <xdr:cNvPr id="263" name="円/楕円 262"/>
        <xdr:cNvSpPr/>
      </xdr:nvSpPr>
      <xdr:spPr>
        <a:xfrm>
          <a:off x="164592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99585</xdr:rowOff>
    </xdr:from>
    <xdr:ext cx="762000" cy="259045"/>
    <xdr:sp macro="" textlink="">
      <xdr:nvSpPr>
        <xdr:cNvPr id="264" name="その他該当値テキスト"/>
        <xdr:cNvSpPr txBox="1"/>
      </xdr:nvSpPr>
      <xdr:spPr>
        <a:xfrm>
          <a:off x="16598900" y="935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60198</xdr:rowOff>
    </xdr:from>
    <xdr:to>
      <xdr:col>22</xdr:col>
      <xdr:colOff>615950</xdr:colOff>
      <xdr:row>55</xdr:row>
      <xdr:rowOff>161798</xdr:rowOff>
    </xdr:to>
    <xdr:sp macro="" textlink="">
      <xdr:nvSpPr>
        <xdr:cNvPr id="265" name="円/楕円 264"/>
        <xdr:cNvSpPr/>
      </xdr:nvSpPr>
      <xdr:spPr>
        <a:xfrm>
          <a:off x="15621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525</xdr:rowOff>
    </xdr:from>
    <xdr:ext cx="736600" cy="259045"/>
    <xdr:sp macro="" textlink="">
      <xdr:nvSpPr>
        <xdr:cNvPr id="266" name="テキスト ボックス 265"/>
        <xdr:cNvSpPr txBox="1"/>
      </xdr:nvSpPr>
      <xdr:spPr>
        <a:xfrm>
          <a:off x="15290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67" name="円/楕円 266"/>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68" name="テキスト ボックス 267"/>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78486</xdr:rowOff>
    </xdr:from>
    <xdr:to>
      <xdr:col>20</xdr:col>
      <xdr:colOff>209550</xdr:colOff>
      <xdr:row>56</xdr:row>
      <xdr:rowOff>8636</xdr:rowOff>
    </xdr:to>
    <xdr:sp macro="" textlink="">
      <xdr:nvSpPr>
        <xdr:cNvPr id="269" name="円/楕円 268"/>
        <xdr:cNvSpPr/>
      </xdr:nvSpPr>
      <xdr:spPr>
        <a:xfrm>
          <a:off x="13843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18813</xdr:rowOff>
    </xdr:from>
    <xdr:ext cx="762000" cy="259045"/>
    <xdr:sp macro="" textlink="">
      <xdr:nvSpPr>
        <xdr:cNvPr id="270" name="テキスト ボックス 269"/>
        <xdr:cNvSpPr txBox="1"/>
      </xdr:nvSpPr>
      <xdr:spPr>
        <a:xfrm>
          <a:off x="13512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55626</xdr:rowOff>
    </xdr:from>
    <xdr:to>
      <xdr:col>19</xdr:col>
      <xdr:colOff>6350</xdr:colOff>
      <xdr:row>55</xdr:row>
      <xdr:rowOff>157226</xdr:rowOff>
    </xdr:to>
    <xdr:sp macro="" textlink="">
      <xdr:nvSpPr>
        <xdr:cNvPr id="271" name="円/楕円 270"/>
        <xdr:cNvSpPr/>
      </xdr:nvSpPr>
      <xdr:spPr>
        <a:xfrm>
          <a:off x="12954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167403</xdr:rowOff>
    </xdr:from>
    <xdr:ext cx="762000" cy="259045"/>
    <xdr:sp macro="" textlink="">
      <xdr:nvSpPr>
        <xdr:cNvPr id="272" name="テキスト ボックス 271"/>
        <xdr:cNvSpPr txBox="1"/>
      </xdr:nvSpPr>
      <xdr:spPr>
        <a:xfrm>
          <a:off x="12623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昨年より下回ったものの、全国平均を上回っている。今後とも負担金（一部事務組合負担金含む）・補助金の精査に努めていく。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108712</xdr:rowOff>
    </xdr:to>
    <xdr:cxnSp macro="">
      <xdr:nvCxnSpPr>
        <xdr:cNvPr id="302" name="直線コネクタ 301"/>
        <xdr:cNvCxnSpPr/>
      </xdr:nvCxnSpPr>
      <xdr:spPr>
        <a:xfrm flipV="1">
          <a:off x="15671800" y="62397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26416</xdr:rowOff>
    </xdr:from>
    <xdr:to>
      <xdr:col>22</xdr:col>
      <xdr:colOff>565150</xdr:colOff>
      <xdr:row>36</xdr:row>
      <xdr:rowOff>108712</xdr:rowOff>
    </xdr:to>
    <xdr:cxnSp macro="">
      <xdr:nvCxnSpPr>
        <xdr:cNvPr id="305" name="直線コネクタ 304"/>
        <xdr:cNvCxnSpPr/>
      </xdr:nvCxnSpPr>
      <xdr:spPr>
        <a:xfrm>
          <a:off x="14782800" y="61986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26416</xdr:rowOff>
    </xdr:to>
    <xdr:cxnSp macro="">
      <xdr:nvCxnSpPr>
        <xdr:cNvPr id="308" name="直線コネクタ 307"/>
        <xdr:cNvCxnSpPr/>
      </xdr:nvCxnSpPr>
      <xdr:spPr>
        <a:xfrm>
          <a:off x="13893800" y="6162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76708</xdr:rowOff>
    </xdr:to>
    <xdr:cxnSp macro="">
      <xdr:nvCxnSpPr>
        <xdr:cNvPr id="311" name="直線コネクタ 310"/>
        <xdr:cNvCxnSpPr/>
      </xdr:nvCxnSpPr>
      <xdr:spPr>
        <a:xfrm flipV="1">
          <a:off x="13004800" y="61620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5" name="テキスト ボックス 31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1" name="円/楕円 320"/>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2"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23" name="円/楕円 322"/>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24" name="テキスト ボックス 323"/>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25" name="円/楕円 324"/>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6" name="テキスト ボックス 325"/>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27" name="円/楕円 326"/>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8" name="テキスト ボックス 327"/>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29" name="円/楕円 328"/>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30" name="テキスト ボックス 32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類似団体・全国・県平均を下回っている。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これは、隔年で実施している繰上償還（平成２５年度は１２０，８００千円）によるもので、今後も新発債の抑制や繰上償還等の実施により健全化に努めていく。</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157480</xdr:rowOff>
    </xdr:from>
    <xdr:to>
      <xdr:col>7</xdr:col>
      <xdr:colOff>15875</xdr:colOff>
      <xdr:row>76</xdr:row>
      <xdr:rowOff>31750</xdr:rowOff>
    </xdr:to>
    <xdr:cxnSp macro="">
      <xdr:nvCxnSpPr>
        <xdr:cNvPr id="362" name="直線コネクタ 361"/>
        <xdr:cNvCxnSpPr/>
      </xdr:nvCxnSpPr>
      <xdr:spPr>
        <a:xfrm flipV="1">
          <a:off x="3987800" y="130162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31750</xdr:rowOff>
    </xdr:from>
    <xdr:to>
      <xdr:col>5</xdr:col>
      <xdr:colOff>549275</xdr:colOff>
      <xdr:row>76</xdr:row>
      <xdr:rowOff>58420</xdr:rowOff>
    </xdr:to>
    <xdr:cxnSp macro="">
      <xdr:nvCxnSpPr>
        <xdr:cNvPr id="365" name="直線コネクタ 364"/>
        <xdr:cNvCxnSpPr/>
      </xdr:nvCxnSpPr>
      <xdr:spPr>
        <a:xfrm flipV="1">
          <a:off x="3098800" y="13061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92711</xdr:rowOff>
    </xdr:to>
    <xdr:cxnSp macro="">
      <xdr:nvCxnSpPr>
        <xdr:cNvPr id="368" name="直線コネクタ 367"/>
        <xdr:cNvCxnSpPr/>
      </xdr:nvCxnSpPr>
      <xdr:spPr>
        <a:xfrm flipV="1">
          <a:off x="2209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85089</xdr:rowOff>
    </xdr:from>
    <xdr:to>
      <xdr:col>3</xdr:col>
      <xdr:colOff>142875</xdr:colOff>
      <xdr:row>76</xdr:row>
      <xdr:rowOff>92711</xdr:rowOff>
    </xdr:to>
    <xdr:cxnSp macro="">
      <xdr:nvCxnSpPr>
        <xdr:cNvPr id="371" name="直線コネクタ 370"/>
        <xdr:cNvCxnSpPr/>
      </xdr:nvCxnSpPr>
      <xdr:spPr>
        <a:xfrm>
          <a:off x="1320800" y="13115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3" name="テキスト ボックス 37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5" name="テキスト ボックス 374"/>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106680</xdr:rowOff>
    </xdr:from>
    <xdr:to>
      <xdr:col>7</xdr:col>
      <xdr:colOff>66675</xdr:colOff>
      <xdr:row>76</xdr:row>
      <xdr:rowOff>36830</xdr:rowOff>
    </xdr:to>
    <xdr:sp macro="" textlink="">
      <xdr:nvSpPr>
        <xdr:cNvPr id="381" name="円/楕円 380"/>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123207</xdr:rowOff>
    </xdr:from>
    <xdr:ext cx="762000" cy="259045"/>
    <xdr:sp macro="" textlink="">
      <xdr:nvSpPr>
        <xdr:cNvPr id="382" name="公債費該当値テキスト"/>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152400</xdr:rowOff>
    </xdr:from>
    <xdr:to>
      <xdr:col>5</xdr:col>
      <xdr:colOff>600075</xdr:colOff>
      <xdr:row>76</xdr:row>
      <xdr:rowOff>82550</xdr:rowOff>
    </xdr:to>
    <xdr:sp macro="" textlink="">
      <xdr:nvSpPr>
        <xdr:cNvPr id="383" name="円/楕円 382"/>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92727</xdr:rowOff>
    </xdr:from>
    <xdr:ext cx="736600" cy="259045"/>
    <xdr:sp macro="" textlink="">
      <xdr:nvSpPr>
        <xdr:cNvPr id="384" name="テキスト ボックス 383"/>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85" name="円/楕円 384"/>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86" name="テキスト ボックス 38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41911</xdr:rowOff>
    </xdr:from>
    <xdr:to>
      <xdr:col>3</xdr:col>
      <xdr:colOff>193675</xdr:colOff>
      <xdr:row>76</xdr:row>
      <xdr:rowOff>143511</xdr:rowOff>
    </xdr:to>
    <xdr:sp macro="" textlink="">
      <xdr:nvSpPr>
        <xdr:cNvPr id="387" name="円/楕円 386"/>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153687</xdr:rowOff>
    </xdr:from>
    <xdr:ext cx="762000" cy="259045"/>
    <xdr:sp macro="" textlink="">
      <xdr:nvSpPr>
        <xdr:cNvPr id="388" name="テキスト ボックス 387"/>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34289</xdr:rowOff>
    </xdr:from>
    <xdr:to>
      <xdr:col>1</xdr:col>
      <xdr:colOff>676275</xdr:colOff>
      <xdr:row>76</xdr:row>
      <xdr:rowOff>135889</xdr:rowOff>
    </xdr:to>
    <xdr:sp macro="" textlink="">
      <xdr:nvSpPr>
        <xdr:cNvPr id="389" name="円/楕円 388"/>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146067</xdr:rowOff>
    </xdr:from>
    <xdr:ext cx="762000" cy="259045"/>
    <xdr:sp macro="" textlink="">
      <xdr:nvSpPr>
        <xdr:cNvPr id="390" name="テキスト ボックス 389"/>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類似団体・全国・石川県平均よりも大幅に下回っている。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今後は、大幅な税収の増加が見込めない状況であることから、引き続き普通建設事業費等の抑制に努めていく。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62230</xdr:rowOff>
    </xdr:from>
    <xdr:to>
      <xdr:col>24</xdr:col>
      <xdr:colOff>31750</xdr:colOff>
      <xdr:row>75</xdr:row>
      <xdr:rowOff>85090</xdr:rowOff>
    </xdr:to>
    <xdr:cxnSp macro="">
      <xdr:nvCxnSpPr>
        <xdr:cNvPr id="423" name="直線コネクタ 422"/>
        <xdr:cNvCxnSpPr/>
      </xdr:nvCxnSpPr>
      <xdr:spPr>
        <a:xfrm>
          <a:off x="15671800" y="12920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27940</xdr:rowOff>
    </xdr:from>
    <xdr:to>
      <xdr:col>22</xdr:col>
      <xdr:colOff>565150</xdr:colOff>
      <xdr:row>75</xdr:row>
      <xdr:rowOff>62230</xdr:rowOff>
    </xdr:to>
    <xdr:cxnSp macro="">
      <xdr:nvCxnSpPr>
        <xdr:cNvPr id="426" name="直線コネクタ 425"/>
        <xdr:cNvCxnSpPr/>
      </xdr:nvCxnSpPr>
      <xdr:spPr>
        <a:xfrm>
          <a:off x="14782800" y="12886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104140</xdr:rowOff>
    </xdr:from>
    <xdr:to>
      <xdr:col>21</xdr:col>
      <xdr:colOff>361950</xdr:colOff>
      <xdr:row>75</xdr:row>
      <xdr:rowOff>27940</xdr:rowOff>
    </xdr:to>
    <xdr:cxnSp macro="">
      <xdr:nvCxnSpPr>
        <xdr:cNvPr id="429" name="直線コネクタ 428"/>
        <xdr:cNvCxnSpPr/>
      </xdr:nvCxnSpPr>
      <xdr:spPr>
        <a:xfrm>
          <a:off x="13893800" y="127914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104140</xdr:rowOff>
    </xdr:from>
    <xdr:to>
      <xdr:col>20</xdr:col>
      <xdr:colOff>158750</xdr:colOff>
      <xdr:row>74</xdr:row>
      <xdr:rowOff>111760</xdr:rowOff>
    </xdr:to>
    <xdr:cxnSp macro="">
      <xdr:nvCxnSpPr>
        <xdr:cNvPr id="432" name="直線コネクタ 431"/>
        <xdr:cNvCxnSpPr/>
      </xdr:nvCxnSpPr>
      <xdr:spPr>
        <a:xfrm flipV="1">
          <a:off x="13004800" y="12791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4" name="テキスト ボックス 433"/>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36" name="テキスト ボックス 43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34290</xdr:rowOff>
    </xdr:from>
    <xdr:to>
      <xdr:col>24</xdr:col>
      <xdr:colOff>82550</xdr:colOff>
      <xdr:row>75</xdr:row>
      <xdr:rowOff>135890</xdr:rowOff>
    </xdr:to>
    <xdr:sp macro="" textlink="">
      <xdr:nvSpPr>
        <xdr:cNvPr id="442" name="円/楕円 441"/>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50817</xdr:rowOff>
    </xdr:from>
    <xdr:ext cx="762000" cy="259045"/>
    <xdr:sp macro="" textlink="">
      <xdr:nvSpPr>
        <xdr:cNvPr id="443"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11430</xdr:rowOff>
    </xdr:from>
    <xdr:to>
      <xdr:col>22</xdr:col>
      <xdr:colOff>615950</xdr:colOff>
      <xdr:row>75</xdr:row>
      <xdr:rowOff>113030</xdr:rowOff>
    </xdr:to>
    <xdr:sp macro="" textlink="">
      <xdr:nvSpPr>
        <xdr:cNvPr id="444" name="円/楕円 443"/>
        <xdr:cNvSpPr/>
      </xdr:nvSpPr>
      <xdr:spPr>
        <a:xfrm>
          <a:off x="15621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123207</xdr:rowOff>
    </xdr:from>
    <xdr:ext cx="736600" cy="259045"/>
    <xdr:sp macro="" textlink="">
      <xdr:nvSpPr>
        <xdr:cNvPr id="445" name="テキスト ボックス 444"/>
        <xdr:cNvSpPr txBox="1"/>
      </xdr:nvSpPr>
      <xdr:spPr>
        <a:xfrm>
          <a:off x="15290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148590</xdr:rowOff>
    </xdr:from>
    <xdr:to>
      <xdr:col>21</xdr:col>
      <xdr:colOff>412750</xdr:colOff>
      <xdr:row>75</xdr:row>
      <xdr:rowOff>78740</xdr:rowOff>
    </xdr:to>
    <xdr:sp macro="" textlink="">
      <xdr:nvSpPr>
        <xdr:cNvPr id="446" name="円/楕円 445"/>
        <xdr:cNvSpPr/>
      </xdr:nvSpPr>
      <xdr:spPr>
        <a:xfrm>
          <a:off x="14732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88917</xdr:rowOff>
    </xdr:from>
    <xdr:ext cx="762000" cy="259045"/>
    <xdr:sp macro="" textlink="">
      <xdr:nvSpPr>
        <xdr:cNvPr id="447" name="テキスト ボックス 446"/>
        <xdr:cNvSpPr txBox="1"/>
      </xdr:nvSpPr>
      <xdr:spPr>
        <a:xfrm>
          <a:off x="14401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53340</xdr:rowOff>
    </xdr:from>
    <xdr:to>
      <xdr:col>20</xdr:col>
      <xdr:colOff>209550</xdr:colOff>
      <xdr:row>74</xdr:row>
      <xdr:rowOff>154940</xdr:rowOff>
    </xdr:to>
    <xdr:sp macro="" textlink="">
      <xdr:nvSpPr>
        <xdr:cNvPr id="448" name="円/楕円 447"/>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165117</xdr:rowOff>
    </xdr:from>
    <xdr:ext cx="762000" cy="259045"/>
    <xdr:sp macro="" textlink="">
      <xdr:nvSpPr>
        <xdr:cNvPr id="449" name="テキスト ボックス 448"/>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60960</xdr:rowOff>
    </xdr:from>
    <xdr:to>
      <xdr:col>19</xdr:col>
      <xdr:colOff>6350</xdr:colOff>
      <xdr:row>74</xdr:row>
      <xdr:rowOff>162560</xdr:rowOff>
    </xdr:to>
    <xdr:sp macro="" textlink="">
      <xdr:nvSpPr>
        <xdr:cNvPr id="450" name="円/楕円 449"/>
        <xdr:cNvSpPr/>
      </xdr:nvSpPr>
      <xdr:spPr>
        <a:xfrm>
          <a:off x="12954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1287</xdr:rowOff>
    </xdr:from>
    <xdr:ext cx="762000" cy="259045"/>
    <xdr:sp macro="" textlink="">
      <xdr:nvSpPr>
        <xdr:cNvPr id="451" name="テキスト ボックス 450"/>
        <xdr:cNvSpPr txBox="1"/>
      </xdr:nvSpPr>
      <xdr:spPr>
        <a:xfrm>
          <a:off x="12623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石川県川北町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25110</xdr:rowOff>
    </xdr:from>
    <xdr:to>
      <xdr:col>4</xdr:col>
      <xdr:colOff>1117600</xdr:colOff>
      <xdr:row>17</xdr:row>
      <xdr:rowOff>26187</xdr:rowOff>
    </xdr:to>
    <xdr:cxnSp macro="">
      <xdr:nvCxnSpPr>
        <xdr:cNvPr id="52" name="直線コネクタ 51"/>
        <xdr:cNvCxnSpPr/>
      </xdr:nvCxnSpPr>
      <xdr:spPr bwMode="auto">
        <a:xfrm flipV="1">
          <a:off x="5003800" y="2987385"/>
          <a:ext cx="647700" cy="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26187</xdr:rowOff>
    </xdr:from>
    <xdr:to>
      <xdr:col>4</xdr:col>
      <xdr:colOff>469900</xdr:colOff>
      <xdr:row>17</xdr:row>
      <xdr:rowOff>63090</xdr:rowOff>
    </xdr:to>
    <xdr:cxnSp macro="">
      <xdr:nvCxnSpPr>
        <xdr:cNvPr id="55" name="直線コネクタ 54"/>
        <xdr:cNvCxnSpPr/>
      </xdr:nvCxnSpPr>
      <xdr:spPr bwMode="auto">
        <a:xfrm flipV="1">
          <a:off x="4305300" y="2988462"/>
          <a:ext cx="698500" cy="36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48100</xdr:rowOff>
    </xdr:from>
    <xdr:to>
      <xdr:col>3</xdr:col>
      <xdr:colOff>904875</xdr:colOff>
      <xdr:row>17</xdr:row>
      <xdr:rowOff>63090</xdr:rowOff>
    </xdr:to>
    <xdr:cxnSp macro="">
      <xdr:nvCxnSpPr>
        <xdr:cNvPr id="58" name="直線コネクタ 57"/>
        <xdr:cNvCxnSpPr/>
      </xdr:nvCxnSpPr>
      <xdr:spPr bwMode="auto">
        <a:xfrm>
          <a:off x="3606800" y="3010375"/>
          <a:ext cx="698500" cy="14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129460</xdr:rowOff>
    </xdr:from>
    <xdr:to>
      <xdr:col>3</xdr:col>
      <xdr:colOff>206375</xdr:colOff>
      <xdr:row>17</xdr:row>
      <xdr:rowOff>48100</xdr:rowOff>
    </xdr:to>
    <xdr:cxnSp macro="">
      <xdr:nvCxnSpPr>
        <xdr:cNvPr id="61" name="直線コネクタ 60"/>
        <xdr:cNvCxnSpPr/>
      </xdr:nvCxnSpPr>
      <xdr:spPr bwMode="auto">
        <a:xfrm>
          <a:off x="2908300" y="2920285"/>
          <a:ext cx="698500" cy="90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105420</xdr:rowOff>
    </xdr:from>
    <xdr:ext cx="762000" cy="259045"/>
    <xdr:sp macro="" textlink="">
      <xdr:nvSpPr>
        <xdr:cNvPr id="63" name="テキスト ボックス 62"/>
        <xdr:cNvSpPr txBox="1"/>
      </xdr:nvSpPr>
      <xdr:spPr>
        <a:xfrm>
          <a:off x="3225800" y="25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129880</xdr:rowOff>
    </xdr:from>
    <xdr:ext cx="762000" cy="259045"/>
    <xdr:sp macro="" textlink="">
      <xdr:nvSpPr>
        <xdr:cNvPr id="65" name="テキスト ボックス 64"/>
        <xdr:cNvSpPr txBox="1"/>
      </xdr:nvSpPr>
      <xdr:spPr>
        <a:xfrm>
          <a:off x="2527300" y="25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145760</xdr:rowOff>
    </xdr:from>
    <xdr:to>
      <xdr:col>5</xdr:col>
      <xdr:colOff>34925</xdr:colOff>
      <xdr:row>17</xdr:row>
      <xdr:rowOff>75910</xdr:rowOff>
    </xdr:to>
    <xdr:sp macro="" textlink="">
      <xdr:nvSpPr>
        <xdr:cNvPr id="71" name="円/楕円 70"/>
        <xdr:cNvSpPr/>
      </xdr:nvSpPr>
      <xdr:spPr bwMode="auto">
        <a:xfrm>
          <a:off x="5600700" y="293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117837</xdr:rowOff>
    </xdr:from>
    <xdr:ext cx="762000" cy="259045"/>
    <xdr:sp macro="" textlink="">
      <xdr:nvSpPr>
        <xdr:cNvPr id="72" name="人口1人当たり決算額の推移該当値テキスト130"/>
        <xdr:cNvSpPr txBox="1"/>
      </xdr:nvSpPr>
      <xdr:spPr>
        <a:xfrm>
          <a:off x="5740400" y="29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117,235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146837</xdr:rowOff>
    </xdr:from>
    <xdr:to>
      <xdr:col>4</xdr:col>
      <xdr:colOff>520700</xdr:colOff>
      <xdr:row>17</xdr:row>
      <xdr:rowOff>76987</xdr:rowOff>
    </xdr:to>
    <xdr:sp macro="" textlink="">
      <xdr:nvSpPr>
        <xdr:cNvPr id="73" name="円/楕円 72"/>
        <xdr:cNvSpPr/>
      </xdr:nvSpPr>
      <xdr:spPr bwMode="auto">
        <a:xfrm>
          <a:off x="4953000" y="293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61764</xdr:rowOff>
    </xdr:from>
    <xdr:ext cx="736600" cy="259045"/>
    <xdr:sp macro="" textlink="">
      <xdr:nvSpPr>
        <xdr:cNvPr id="74" name="テキスト ボックス 73"/>
        <xdr:cNvSpPr txBox="1"/>
      </xdr:nvSpPr>
      <xdr:spPr>
        <a:xfrm>
          <a:off x="4622800" y="3024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117,136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12290</xdr:rowOff>
    </xdr:from>
    <xdr:to>
      <xdr:col>3</xdr:col>
      <xdr:colOff>955675</xdr:colOff>
      <xdr:row>17</xdr:row>
      <xdr:rowOff>113890</xdr:rowOff>
    </xdr:to>
    <xdr:sp macro="" textlink="">
      <xdr:nvSpPr>
        <xdr:cNvPr id="75" name="円/楕円 74"/>
        <xdr:cNvSpPr/>
      </xdr:nvSpPr>
      <xdr:spPr bwMode="auto">
        <a:xfrm>
          <a:off x="4254500" y="2974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98667</xdr:rowOff>
    </xdr:from>
    <xdr:ext cx="762000" cy="259045"/>
    <xdr:sp macro="" textlink="">
      <xdr:nvSpPr>
        <xdr:cNvPr id="76" name="テキスト ボックス 75"/>
        <xdr:cNvSpPr txBox="1"/>
      </xdr:nvSpPr>
      <xdr:spPr>
        <a:xfrm>
          <a:off x="3924300" y="306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113,746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168750</xdr:rowOff>
    </xdr:from>
    <xdr:to>
      <xdr:col>3</xdr:col>
      <xdr:colOff>257175</xdr:colOff>
      <xdr:row>17</xdr:row>
      <xdr:rowOff>98900</xdr:rowOff>
    </xdr:to>
    <xdr:sp macro="" textlink="">
      <xdr:nvSpPr>
        <xdr:cNvPr id="77" name="円/楕円 76"/>
        <xdr:cNvSpPr/>
      </xdr:nvSpPr>
      <xdr:spPr bwMode="auto">
        <a:xfrm>
          <a:off x="3556000" y="2959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83677</xdr:rowOff>
    </xdr:from>
    <xdr:ext cx="762000" cy="259045"/>
    <xdr:sp macro="" textlink="">
      <xdr:nvSpPr>
        <xdr:cNvPr id="78" name="テキスト ボックス 77"/>
        <xdr:cNvSpPr txBox="1"/>
      </xdr:nvSpPr>
      <xdr:spPr>
        <a:xfrm>
          <a:off x="3225800" y="304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115,123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78660</xdr:rowOff>
    </xdr:from>
    <xdr:to>
      <xdr:col>2</xdr:col>
      <xdr:colOff>692150</xdr:colOff>
      <xdr:row>17</xdr:row>
      <xdr:rowOff>8810</xdr:rowOff>
    </xdr:to>
    <xdr:sp macro="" textlink="">
      <xdr:nvSpPr>
        <xdr:cNvPr id="79" name="円/楕円 78"/>
        <xdr:cNvSpPr/>
      </xdr:nvSpPr>
      <xdr:spPr bwMode="auto">
        <a:xfrm>
          <a:off x="2857500" y="2869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165037</xdr:rowOff>
    </xdr:from>
    <xdr:ext cx="762000" cy="259045"/>
    <xdr:sp macro="" textlink="">
      <xdr:nvSpPr>
        <xdr:cNvPr id="80" name="テキスト ボックス 79"/>
        <xdr:cNvSpPr txBox="1"/>
      </xdr:nvSpPr>
      <xdr:spPr>
        <a:xfrm>
          <a:off x="2527300" y="295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251587</xdr:rowOff>
    </xdr:from>
    <xdr:to>
      <xdr:col>4</xdr:col>
      <xdr:colOff>1117600</xdr:colOff>
      <xdr:row>36</xdr:row>
      <xdr:rowOff>66935</xdr:rowOff>
    </xdr:to>
    <xdr:cxnSp macro="">
      <xdr:nvCxnSpPr>
        <xdr:cNvPr id="114" name="直線コネクタ 113"/>
        <xdr:cNvCxnSpPr/>
      </xdr:nvCxnSpPr>
      <xdr:spPr bwMode="auto">
        <a:xfrm>
          <a:off x="5003800" y="6861937"/>
          <a:ext cx="647700" cy="158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223812</xdr:rowOff>
    </xdr:from>
    <xdr:to>
      <xdr:col>4</xdr:col>
      <xdr:colOff>469900</xdr:colOff>
      <xdr:row>35</xdr:row>
      <xdr:rowOff>251587</xdr:rowOff>
    </xdr:to>
    <xdr:cxnSp macro="">
      <xdr:nvCxnSpPr>
        <xdr:cNvPr id="117" name="直線コネクタ 116"/>
        <xdr:cNvCxnSpPr/>
      </xdr:nvCxnSpPr>
      <xdr:spPr bwMode="auto">
        <a:xfrm>
          <a:off x="4305300" y="6834162"/>
          <a:ext cx="698500" cy="2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336884</xdr:rowOff>
    </xdr:from>
    <xdr:ext cx="736600"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139744</xdr:rowOff>
    </xdr:from>
    <xdr:to>
      <xdr:col>3</xdr:col>
      <xdr:colOff>904875</xdr:colOff>
      <xdr:row>35</xdr:row>
      <xdr:rowOff>223812</xdr:rowOff>
    </xdr:to>
    <xdr:cxnSp macro="">
      <xdr:nvCxnSpPr>
        <xdr:cNvPr id="120" name="直線コネクタ 119"/>
        <xdr:cNvCxnSpPr/>
      </xdr:nvCxnSpPr>
      <xdr:spPr bwMode="auto">
        <a:xfrm>
          <a:off x="3606800" y="6750094"/>
          <a:ext cx="698500" cy="84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268571</xdr:rowOff>
    </xdr:from>
    <xdr:ext cx="762000"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139744</xdr:rowOff>
    </xdr:from>
    <xdr:to>
      <xdr:col>3</xdr:col>
      <xdr:colOff>206375</xdr:colOff>
      <xdr:row>35</xdr:row>
      <xdr:rowOff>164491</xdr:rowOff>
    </xdr:to>
    <xdr:cxnSp macro="">
      <xdr:nvCxnSpPr>
        <xdr:cNvPr id="123" name="直線コネクタ 122"/>
        <xdr:cNvCxnSpPr/>
      </xdr:nvCxnSpPr>
      <xdr:spPr bwMode="auto">
        <a:xfrm flipV="1">
          <a:off x="2908300" y="6750094"/>
          <a:ext cx="698500" cy="2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252207</xdr:rowOff>
    </xdr:from>
    <xdr:ext cx="762000" cy="259045"/>
    <xdr:sp macro="" textlink="">
      <xdr:nvSpPr>
        <xdr:cNvPr id="125" name="テキスト ボックス 124"/>
        <xdr:cNvSpPr txBox="1"/>
      </xdr:nvSpPr>
      <xdr:spPr>
        <a:xfrm>
          <a:off x="32258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221880</xdr:rowOff>
    </xdr:from>
    <xdr:ext cx="762000" cy="259045"/>
    <xdr:sp macro="" textlink="">
      <xdr:nvSpPr>
        <xdr:cNvPr id="127" name="テキスト ボックス 126"/>
        <xdr:cNvSpPr txBox="1"/>
      </xdr:nvSpPr>
      <xdr:spPr>
        <a:xfrm>
          <a:off x="2527300" y="683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16135</xdr:rowOff>
    </xdr:from>
    <xdr:to>
      <xdr:col>5</xdr:col>
      <xdr:colOff>34925</xdr:colOff>
      <xdr:row>36</xdr:row>
      <xdr:rowOff>117735</xdr:rowOff>
    </xdr:to>
    <xdr:sp macro="" textlink="">
      <xdr:nvSpPr>
        <xdr:cNvPr id="133" name="円/楕円 132"/>
        <xdr:cNvSpPr/>
      </xdr:nvSpPr>
      <xdr:spPr bwMode="auto">
        <a:xfrm>
          <a:off x="5600700" y="696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331112</xdr:rowOff>
    </xdr:from>
    <xdr:ext cx="762000" cy="259045"/>
    <xdr:sp macro="" textlink="">
      <xdr:nvSpPr>
        <xdr:cNvPr id="134" name="人口1人当たり決算額の推移該当値テキスト445"/>
        <xdr:cNvSpPr txBox="1"/>
      </xdr:nvSpPr>
      <xdr:spPr>
        <a:xfrm>
          <a:off x="5740400" y="694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200787</xdr:rowOff>
    </xdr:from>
    <xdr:to>
      <xdr:col>4</xdr:col>
      <xdr:colOff>520700</xdr:colOff>
      <xdr:row>35</xdr:row>
      <xdr:rowOff>302387</xdr:rowOff>
    </xdr:to>
    <xdr:sp macro="" textlink="">
      <xdr:nvSpPr>
        <xdr:cNvPr id="135" name="円/楕円 134"/>
        <xdr:cNvSpPr/>
      </xdr:nvSpPr>
      <xdr:spPr bwMode="auto">
        <a:xfrm>
          <a:off x="4953000" y="6811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312564</xdr:rowOff>
    </xdr:from>
    <xdr:ext cx="736600" cy="259045"/>
    <xdr:sp macro="" textlink="">
      <xdr:nvSpPr>
        <xdr:cNvPr id="136" name="テキスト ボックス 135"/>
        <xdr:cNvSpPr txBox="1"/>
      </xdr:nvSpPr>
      <xdr:spPr>
        <a:xfrm>
          <a:off x="4622800" y="6580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173012</xdr:rowOff>
    </xdr:from>
    <xdr:to>
      <xdr:col>3</xdr:col>
      <xdr:colOff>955675</xdr:colOff>
      <xdr:row>35</xdr:row>
      <xdr:rowOff>274612</xdr:rowOff>
    </xdr:to>
    <xdr:sp macro="" textlink="">
      <xdr:nvSpPr>
        <xdr:cNvPr id="137" name="円/楕円 136"/>
        <xdr:cNvSpPr/>
      </xdr:nvSpPr>
      <xdr:spPr bwMode="auto">
        <a:xfrm>
          <a:off x="4254500" y="678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284789</xdr:rowOff>
    </xdr:from>
    <xdr:ext cx="762000" cy="259045"/>
    <xdr:sp macro="" textlink="">
      <xdr:nvSpPr>
        <xdr:cNvPr id="138" name="テキスト ボックス 137"/>
        <xdr:cNvSpPr txBox="1"/>
      </xdr:nvSpPr>
      <xdr:spPr>
        <a:xfrm>
          <a:off x="3924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88944</xdr:rowOff>
    </xdr:from>
    <xdr:to>
      <xdr:col>3</xdr:col>
      <xdr:colOff>257175</xdr:colOff>
      <xdr:row>35</xdr:row>
      <xdr:rowOff>190544</xdr:rowOff>
    </xdr:to>
    <xdr:sp macro="" textlink="">
      <xdr:nvSpPr>
        <xdr:cNvPr id="139" name="円/楕円 138"/>
        <xdr:cNvSpPr/>
      </xdr:nvSpPr>
      <xdr:spPr bwMode="auto">
        <a:xfrm>
          <a:off x="3556000" y="6699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200721</xdr:rowOff>
    </xdr:from>
    <xdr:ext cx="762000" cy="259045"/>
    <xdr:sp macro="" textlink="">
      <xdr:nvSpPr>
        <xdr:cNvPr id="140" name="テキスト ボックス 139"/>
        <xdr:cNvSpPr txBox="1"/>
      </xdr:nvSpPr>
      <xdr:spPr>
        <a:xfrm>
          <a:off x="3225800" y="646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113691</xdr:rowOff>
    </xdr:from>
    <xdr:to>
      <xdr:col>2</xdr:col>
      <xdr:colOff>692150</xdr:colOff>
      <xdr:row>35</xdr:row>
      <xdr:rowOff>215291</xdr:rowOff>
    </xdr:to>
    <xdr:sp macro="" textlink="">
      <xdr:nvSpPr>
        <xdr:cNvPr id="141" name="円/楕円 140"/>
        <xdr:cNvSpPr/>
      </xdr:nvSpPr>
      <xdr:spPr bwMode="auto">
        <a:xfrm>
          <a:off x="2857500" y="6724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225468</xdr:rowOff>
    </xdr:from>
    <xdr:ext cx="762000" cy="259045"/>
    <xdr:sp macro="" textlink="">
      <xdr:nvSpPr>
        <xdr:cNvPr id="142" name="テキスト ボックス 141"/>
        <xdr:cNvSpPr txBox="1"/>
      </xdr:nvSpPr>
      <xdr:spPr>
        <a:xfrm>
          <a:off x="2527300" y="649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財政調整基金残高は、年々増加している。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標準財政規模に対する割合が高いことから安定した財政運営ができていると考える。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今後も、将来を見据え財政調整基金等に積立を行い、更なる健全化に努める。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全会計において、黒字決算となっており、安定した財政運営を維持している。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元利償還金については、平成２２年度のピークが過ぎ、年々減少傾向にある。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実質公債費比率の分子も同様に減少傾向にある。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年々将来負担比率の分子は減少している。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これは、普通会計等に係る地方債の現在高の減少と充当可能基金の増加によるものであり、今後も、繰上償還や財政調整基金の積立て等を実施し、健全化に努めていく。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3942407</v>
      </c>
      <c r="BO4" s="379"/>
      <c r="BP4" s="379"/>
      <c r="BQ4" s="379"/>
      <c r="BR4" s="379"/>
      <c r="BS4" s="379"/>
      <c r="BT4" s="379"/>
      <c r="BU4" s="380"/>
      <c r="BV4" s="378">
        <v>3613373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11.2</v>
      </c>
      <c r="CU4" s="554"/>
      <c r="CV4" s="554"/>
      <c r="CW4" s="554"/>
      <c r="CX4" s="554"/>
      <c r="CY4" s="554"/>
      <c r="CZ4" s="554"/>
      <c r="DA4" s="555"/>
      <c r="DB4" s="553">
        <v>11.6</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3677216</v>
      </c>
      <c r="BO5" s="384"/>
      <c r="BP5" s="384"/>
      <c r="BQ5" s="384"/>
      <c r="BR5" s="384"/>
      <c r="BS5" s="384"/>
      <c r="BT5" s="384"/>
      <c r="BU5" s="385"/>
      <c r="BV5" s="383">
        <v>3339429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74.7</v>
      </c>
      <c r="CU5" s="354"/>
      <c r="CV5" s="354"/>
      <c r="CW5" s="354"/>
      <c r="CX5" s="354"/>
      <c r="CY5" s="354"/>
      <c r="CZ5" s="354"/>
      <c r="DA5" s="355"/>
      <c r="DB5" s="353">
        <v>75.3</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265191</v>
      </c>
      <c r="BO6" s="384"/>
      <c r="BP6" s="384"/>
      <c r="BQ6" s="384"/>
      <c r="BR6" s="384"/>
      <c r="BS6" s="384"/>
      <c r="BT6" s="384"/>
      <c r="BU6" s="385"/>
      <c r="BV6" s="383">
        <v>273944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84.6</v>
      </c>
      <c r="CU6" s="528"/>
      <c r="CV6" s="528"/>
      <c r="CW6" s="528"/>
      <c r="CX6" s="528"/>
      <c r="CY6" s="528"/>
      <c r="CZ6" s="528"/>
      <c r="DA6" s="529"/>
      <c r="DB6" s="527">
        <v>82.8</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15137</v>
      </c>
      <c r="BO7" s="384"/>
      <c r="BP7" s="384"/>
      <c r="BQ7" s="384"/>
      <c r="BR7" s="384"/>
      <c r="BS7" s="384"/>
      <c r="BT7" s="384"/>
      <c r="BU7" s="385"/>
      <c r="BV7" s="383">
        <v>20168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2229102</v>
      </c>
      <c r="CU7" s="384"/>
      <c r="CV7" s="384"/>
      <c r="CW7" s="384"/>
      <c r="CX7" s="384"/>
      <c r="CY7" s="384"/>
      <c r="CZ7" s="384"/>
      <c r="DA7" s="385"/>
      <c r="DB7" s="383">
        <v>2194676</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250054</v>
      </c>
      <c r="BO8" s="384"/>
      <c r="BP8" s="384"/>
      <c r="BQ8" s="384"/>
      <c r="BR8" s="384"/>
      <c r="BS8" s="384"/>
      <c r="BT8" s="384"/>
      <c r="BU8" s="385"/>
      <c r="BV8" s="383">
        <v>253776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0.67</v>
      </c>
      <c r="CU8" s="491"/>
      <c r="CV8" s="491"/>
      <c r="CW8" s="491"/>
      <c r="CX8" s="491"/>
      <c r="CY8" s="491"/>
      <c r="CZ8" s="491"/>
      <c r="DA8" s="492"/>
      <c r="DB8" s="490">
        <v>0.71</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6147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-3722</v>
      </c>
      <c r="BO9" s="384"/>
      <c r="BP9" s="384"/>
      <c r="BQ9" s="384"/>
      <c r="BR9" s="384"/>
      <c r="BS9" s="384"/>
      <c r="BT9" s="384"/>
      <c r="BU9" s="385"/>
      <c r="BV9" s="383">
        <v>43383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12.5</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5677</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112034</v>
      </c>
      <c r="BO10" s="384"/>
      <c r="BP10" s="384"/>
      <c r="BQ10" s="384"/>
      <c r="BR10" s="384"/>
      <c r="BS10" s="384"/>
      <c r="BT10" s="384"/>
      <c r="BU10" s="385"/>
      <c r="BV10" s="383">
        <v>162481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v>120800</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6298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6264</v>
      </c>
      <c r="S13" s="483"/>
      <c r="T13" s="483"/>
      <c r="U13" s="483"/>
      <c r="V13" s="484"/>
      <c r="W13" s="470" t="s">
        <v>124</v>
      </c>
      <c r="X13" s="396"/>
      <c r="Y13" s="396"/>
      <c r="Z13" s="396"/>
      <c r="AA13" s="396"/>
      <c r="AB13" s="397"/>
      <c r="AC13" s="359">
        <v>177</v>
      </c>
      <c r="AD13" s="360"/>
      <c r="AE13" s="360"/>
      <c r="AF13" s="360"/>
      <c r="AG13" s="361"/>
      <c r="AH13" s="359">
        <v>221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229112</v>
      </c>
      <c r="BO13" s="384"/>
      <c r="BP13" s="384"/>
      <c r="BQ13" s="384"/>
      <c r="BR13" s="384"/>
      <c r="BS13" s="384"/>
      <c r="BT13" s="384"/>
      <c r="BU13" s="385"/>
      <c r="BV13" s="383">
        <v>205864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10.9</v>
      </c>
      <c r="CU13" s="354"/>
      <c r="CV13" s="354"/>
      <c r="CW13" s="354"/>
      <c r="CX13" s="354"/>
      <c r="CY13" s="354"/>
      <c r="CZ13" s="354"/>
      <c r="DA13" s="355"/>
      <c r="DB13" s="353">
        <v>12.3</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6226</v>
      </c>
      <c r="S14" s="483"/>
      <c r="T14" s="483"/>
      <c r="U14" s="483"/>
      <c r="V14" s="484"/>
      <c r="W14" s="485"/>
      <c r="X14" s="399"/>
      <c r="Y14" s="399"/>
      <c r="Z14" s="399"/>
      <c r="AA14" s="399"/>
      <c r="AB14" s="400"/>
      <c r="AC14" s="475">
        <v>5.7</v>
      </c>
      <c r="AD14" s="476"/>
      <c r="AE14" s="476"/>
      <c r="AF14" s="476"/>
      <c r="AG14" s="477"/>
      <c r="AH14" s="475">
        <v>7.4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6195</v>
      </c>
      <c r="S15" s="483"/>
      <c r="T15" s="483"/>
      <c r="U15" s="483"/>
      <c r="V15" s="484"/>
      <c r="W15" s="470" t="s">
        <v>131</v>
      </c>
      <c r="X15" s="396"/>
      <c r="Y15" s="396"/>
      <c r="Z15" s="396"/>
      <c r="AA15" s="396"/>
      <c r="AB15" s="397"/>
      <c r="AC15" s="359">
        <v>1168</v>
      </c>
      <c r="AD15" s="360"/>
      <c r="AE15" s="360"/>
      <c r="AF15" s="360"/>
      <c r="AG15" s="361"/>
      <c r="AH15" s="359">
        <v>1075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1018499</v>
      </c>
      <c r="BO15" s="379"/>
      <c r="BP15" s="379"/>
      <c r="BQ15" s="379"/>
      <c r="BR15" s="379"/>
      <c r="BS15" s="379"/>
      <c r="BT15" s="379"/>
      <c r="BU15" s="380"/>
      <c r="BV15" s="378">
        <v>1093907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37.4</v>
      </c>
      <c r="AD16" s="476"/>
      <c r="AE16" s="476"/>
      <c r="AF16" s="476"/>
      <c r="AG16" s="477"/>
      <c r="AH16" s="475">
        <v>36.200000000000003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1624476</v>
      </c>
      <c r="BO16" s="384"/>
      <c r="BP16" s="384"/>
      <c r="BQ16" s="384"/>
      <c r="BR16" s="384"/>
      <c r="BS16" s="384"/>
      <c r="BT16" s="384"/>
      <c r="BU16" s="385"/>
      <c r="BV16" s="383">
        <v>1636618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1774</v>
      </c>
      <c r="AD17" s="360"/>
      <c r="AE17" s="360"/>
      <c r="AF17" s="360"/>
      <c r="AG17" s="361"/>
      <c r="AH17" s="359">
        <v>1671</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1334511</v>
      </c>
      <c r="BO17" s="384"/>
      <c r="BP17" s="384"/>
      <c r="BQ17" s="384"/>
      <c r="BR17" s="384"/>
      <c r="BS17" s="384"/>
      <c r="BT17" s="384"/>
      <c r="BU17" s="385"/>
      <c r="BV17" s="383">
        <v>1426413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14.76</v>
      </c>
      <c r="M18" s="446"/>
      <c r="N18" s="446"/>
      <c r="O18" s="446"/>
      <c r="P18" s="446"/>
      <c r="Q18" s="446"/>
      <c r="R18" s="447"/>
      <c r="S18" s="447"/>
      <c r="T18" s="447"/>
      <c r="U18" s="447"/>
      <c r="V18" s="448"/>
      <c r="W18" s="462"/>
      <c r="X18" s="463"/>
      <c r="Y18" s="463"/>
      <c r="Z18" s="463"/>
      <c r="AA18" s="463"/>
      <c r="AB18" s="471"/>
      <c r="AC18" s="347">
        <v>56.9</v>
      </c>
      <c r="AD18" s="348"/>
      <c r="AE18" s="348"/>
      <c r="AF18" s="348"/>
      <c r="AG18" s="449"/>
      <c r="AH18" s="347">
        <v>56.2</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1834528</v>
      </c>
      <c r="BO18" s="384"/>
      <c r="BP18" s="384"/>
      <c r="BQ18" s="384"/>
      <c r="BR18" s="384"/>
      <c r="BS18" s="384"/>
      <c r="BT18" s="384"/>
      <c r="BU18" s="385"/>
      <c r="BV18" s="383">
        <v>1860375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416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2971412</v>
      </c>
      <c r="BO19" s="384"/>
      <c r="BP19" s="384"/>
      <c r="BQ19" s="384"/>
      <c r="BR19" s="384"/>
      <c r="BS19" s="384"/>
      <c r="BT19" s="384"/>
      <c r="BU19" s="385"/>
      <c r="BV19" s="383">
        <v>2851185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1720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4400227</v>
      </c>
      <c r="BO23" s="384"/>
      <c r="BP23" s="384"/>
      <c r="BQ23" s="384"/>
      <c r="BR23" s="384"/>
      <c r="BS23" s="384"/>
      <c r="BT23" s="384"/>
      <c r="BU23" s="385"/>
      <c r="BV23" s="383">
        <v>4450664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8300</v>
      </c>
      <c r="R24" s="360"/>
      <c r="S24" s="360"/>
      <c r="T24" s="360"/>
      <c r="U24" s="360"/>
      <c r="V24" s="361"/>
      <c r="W24" s="425"/>
      <c r="X24" s="416"/>
      <c r="Y24" s="417"/>
      <c r="Z24" s="356" t="s">
        <v>155</v>
      </c>
      <c r="AA24" s="357"/>
      <c r="AB24" s="357"/>
      <c r="AC24" s="357"/>
      <c r="AD24" s="357"/>
      <c r="AE24" s="357"/>
      <c r="AF24" s="357"/>
      <c r="AG24" s="358"/>
      <c r="AH24" s="359">
        <v>77</v>
      </c>
      <c r="AI24" s="360"/>
      <c r="AJ24" s="360"/>
      <c r="AK24" s="360"/>
      <c r="AL24" s="361"/>
      <c r="AM24" s="359">
        <v>200508</v>
      </c>
      <c r="AN24" s="360"/>
      <c r="AO24" s="360"/>
      <c r="AP24" s="360"/>
      <c r="AQ24" s="360"/>
      <c r="AR24" s="361"/>
      <c r="AS24" s="359">
        <v>2604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3359959</v>
      </c>
      <c r="BO24" s="384"/>
      <c r="BP24" s="384"/>
      <c r="BQ24" s="384"/>
      <c r="BR24" s="384"/>
      <c r="BS24" s="384"/>
      <c r="BT24" s="384"/>
      <c r="BU24" s="385"/>
      <c r="BV24" s="383">
        <v>3381471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6500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5900</v>
      </c>
      <c r="R26" s="360"/>
      <c r="S26" s="360"/>
      <c r="T26" s="360"/>
      <c r="U26" s="360"/>
      <c r="V26" s="361"/>
      <c r="W26" s="425"/>
      <c r="X26" s="416"/>
      <c r="Y26" s="417"/>
      <c r="Z26" s="356" t="s">
        <v>161</v>
      </c>
      <c r="AA26" s="436"/>
      <c r="AB26" s="436"/>
      <c r="AC26" s="436"/>
      <c r="AD26" s="436"/>
      <c r="AE26" s="436"/>
      <c r="AF26" s="436"/>
      <c r="AG26" s="437"/>
      <c r="AH26" s="359">
        <v>4</v>
      </c>
      <c r="AI26" s="360"/>
      <c r="AJ26" s="360"/>
      <c r="AK26" s="360"/>
      <c r="AL26" s="361"/>
      <c r="AM26" s="359">
        <v>9056</v>
      </c>
      <c r="AN26" s="360"/>
      <c r="AO26" s="360"/>
      <c r="AP26" s="360"/>
      <c r="AQ26" s="360"/>
      <c r="AR26" s="361"/>
      <c r="AS26" s="359">
        <v>2264</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3250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128462</v>
      </c>
      <c r="BO27" s="387"/>
      <c r="BP27" s="387"/>
      <c r="BQ27" s="387"/>
      <c r="BR27" s="387"/>
      <c r="BS27" s="387"/>
      <c r="BT27" s="387"/>
      <c r="BU27" s="388"/>
      <c r="BV27" s="386">
        <v>128255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2600</v>
      </c>
      <c r="R28" s="360"/>
      <c r="S28" s="360"/>
      <c r="T28" s="360"/>
      <c r="U28" s="360"/>
      <c r="V28" s="361"/>
      <c r="W28" s="425"/>
      <c r="X28" s="416"/>
      <c r="Y28" s="417"/>
      <c r="Z28" s="356" t="s">
        <v>167</v>
      </c>
      <c r="AA28" s="357"/>
      <c r="AB28" s="357"/>
      <c r="AC28" s="357"/>
      <c r="AD28" s="357"/>
      <c r="AE28" s="357"/>
      <c r="AF28" s="357"/>
      <c r="AG28" s="358"/>
      <c r="AH28" s="359">
        <v>4</v>
      </c>
      <c r="AI28" s="360"/>
      <c r="AJ28" s="360"/>
      <c r="AK28" s="360"/>
      <c r="AL28" s="361"/>
      <c r="AM28" s="359">
        <v>7088</v>
      </c>
      <c r="AN28" s="360"/>
      <c r="AO28" s="360"/>
      <c r="AP28" s="360"/>
      <c r="AQ28" s="360"/>
      <c r="AR28" s="361"/>
      <c r="AS28" s="359">
        <v>1772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1793116</v>
      </c>
      <c r="BO28" s="379"/>
      <c r="BP28" s="379"/>
      <c r="BQ28" s="379"/>
      <c r="BR28" s="379"/>
      <c r="BS28" s="379"/>
      <c r="BT28" s="379"/>
      <c r="BU28" s="380"/>
      <c r="BV28" s="378">
        <v>1681082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8</v>
      </c>
      <c r="M29" s="360"/>
      <c r="N29" s="360"/>
      <c r="O29" s="360"/>
      <c r="P29" s="361"/>
      <c r="Q29" s="359">
        <v>2500</v>
      </c>
      <c r="R29" s="360"/>
      <c r="S29" s="360"/>
      <c r="T29" s="360"/>
      <c r="U29" s="360"/>
      <c r="V29" s="361"/>
      <c r="W29" s="425"/>
      <c r="X29" s="416"/>
      <c r="Y29" s="417"/>
      <c r="Z29" s="356" t="s">
        <v>171</v>
      </c>
      <c r="AA29" s="357"/>
      <c r="AB29" s="357"/>
      <c r="AC29" s="357"/>
      <c r="AD29" s="357"/>
      <c r="AE29" s="357"/>
      <c r="AF29" s="357"/>
      <c r="AG29" s="358"/>
      <c r="AH29" s="359">
        <v>81</v>
      </c>
      <c r="AI29" s="360"/>
      <c r="AJ29" s="360"/>
      <c r="AK29" s="360"/>
      <c r="AL29" s="361"/>
      <c r="AM29" s="359">
        <v>207596</v>
      </c>
      <c r="AN29" s="360"/>
      <c r="AO29" s="360"/>
      <c r="AP29" s="360"/>
      <c r="AQ29" s="360"/>
      <c r="AR29" s="361"/>
      <c r="AS29" s="359">
        <v>2563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5362</v>
      </c>
      <c r="BO29" s="384"/>
      <c r="BP29" s="384"/>
      <c r="BQ29" s="384"/>
      <c r="BR29" s="384"/>
      <c r="BS29" s="384"/>
      <c r="BT29" s="384"/>
      <c r="BU29" s="385"/>
      <c r="BV29" s="383">
        <v>5352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92.7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459587</v>
      </c>
      <c r="BO30" s="387"/>
      <c r="BP30" s="387"/>
      <c r="BQ30" s="387"/>
      <c r="BR30" s="387"/>
      <c r="BS30" s="387"/>
      <c r="BT30" s="387"/>
      <c r="BU30" s="388"/>
      <c r="BV30" s="386">
        <v>412347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川北町国民健康保険特別会計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川北町簡易水道事業特別会計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能美広域事務組合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川北町余暇健康開発公社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川北町介護保険事業特別会計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川北町農業集落排水事業特別会計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手取郷広域事務組合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川北町土地開発公社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川北町後期高齢者医療特別会計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手取川流域環境衛生事業組合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川北町介護保険サービス事業特別会計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能美介護保険認定事務組合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石川県市町村職員退職手当組合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石川県市町村消防団員等公務災害補償等組合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石川県市町村消防賞じゅつ金組合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手取川水防事務組合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石川県町村議会公務災害補償組合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南加賀広域圏事務組合（一般会計）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79" t="s">
        <v>24</v>
      </c>
      <c r="C41" s="1180"/>
      <c r="D41" s="81"/>
      <c r="E41" s="1181" t="s">
        <v>25</v>
      </c>
      <c r="F41" s="1181"/>
      <c r="G41" s="1181"/>
      <c r="H41" s="1182"/>
      <c r="I41" s="82">
        <v>4947</v>
      </c>
      <c r="J41" s="83">
        <v>4735</v>
      </c>
      <c r="K41" s="83">
        <v>4526</v>
      </c>
      <c r="L41" s="83">
        <v>4451</v>
      </c>
      <c r="M41" s="84">
        <v>4400</v>
      </c>
    </row>
    <row r="42" spans="2:13" ht="27.75" customHeight="1" x14ac:dyDescent="0.15">
      <c r="B42" s="1169"/>
      <c r="C42" s="1170"/>
      <c r="D42" s="85"/>
      <c r="E42" s="1173" t="s">
        <v>26</v>
      </c>
      <c r="F42" s="1173"/>
      <c r="G42" s="1173"/>
      <c r="H42" s="1174"/>
      <c r="I42" s="86" t="s">
        <v>476</v>
      </c>
      <c r="J42" s="87" t="s">
        <v>476</v>
      </c>
      <c r="K42" s="87" t="s">
        <v>476</v>
      </c>
      <c r="L42" s="87" t="s">
        <v>476</v>
      </c>
      <c r="M42" s="88" t="s">
        <v>476</v>
      </c>
    </row>
    <row r="43" spans="2:13" ht="27.75" customHeight="1" x14ac:dyDescent="0.15">
      <c r="B43" s="1169"/>
      <c r="C43" s="1170"/>
      <c r="D43" s="85"/>
      <c r="E43" s="1173" t="s">
        <v>27</v>
      </c>
      <c r="F43" s="1173"/>
      <c r="G43" s="1173"/>
      <c r="H43" s="1174"/>
      <c r="I43" s="86">
        <v>434</v>
      </c>
      <c r="J43" s="87">
        <v>409</v>
      </c>
      <c r="K43" s="87">
        <v>379</v>
      </c>
      <c r="L43" s="87">
        <v>360</v>
      </c>
      <c r="M43" s="88">
        <v>353</v>
      </c>
    </row>
    <row r="44" spans="2:13" ht="27.75" customHeight="1" x14ac:dyDescent="0.15">
      <c r="B44" s="1169"/>
      <c r="C44" s="1170"/>
      <c r="D44" s="85"/>
      <c r="E44" s="1173" t="s">
        <v>28</v>
      </c>
      <c r="F44" s="1173"/>
      <c r="G44" s="1173"/>
      <c r="H44" s="1174"/>
      <c r="I44" s="86">
        <v>517</v>
      </c>
      <c r="J44" s="87">
        <v>546</v>
      </c>
      <c r="K44" s="87">
        <v>503</v>
      </c>
      <c r="L44" s="87">
        <v>455</v>
      </c>
      <c r="M44" s="88">
        <v>411</v>
      </c>
    </row>
    <row r="45" spans="2:13" ht="27.75" customHeight="1" x14ac:dyDescent="0.15">
      <c r="B45" s="1169"/>
      <c r="C45" s="1170"/>
      <c r="D45" s="85"/>
      <c r="E45" s="1173" t="s">
        <v>29</v>
      </c>
      <c r="F45" s="1173"/>
      <c r="G45" s="1173"/>
      <c r="H45" s="1174"/>
      <c r="I45" s="86">
        <v>632</v>
      </c>
      <c r="J45" s="87">
        <v>593</v>
      </c>
      <c r="K45" s="87">
        <v>609</v>
      </c>
      <c r="L45" s="87">
        <v>568</v>
      </c>
      <c r="M45" s="88">
        <v>545</v>
      </c>
    </row>
    <row r="46" spans="2:13" ht="27.75" customHeight="1" x14ac:dyDescent="0.15">
      <c r="B46" s="1169"/>
      <c r="C46" s="1170"/>
      <c r="D46" s="85"/>
      <c r="E46" s="1173" t="s">
        <v>30</v>
      </c>
      <c r="F46" s="1173"/>
      <c r="G46" s="1173"/>
      <c r="H46" s="1174"/>
      <c r="I46" s="86" t="s">
        <v>476</v>
      </c>
      <c r="J46" s="87">
        <v>16</v>
      </c>
      <c r="K46" s="87" t="s">
        <v>476</v>
      </c>
      <c r="L46" s="87" t="s">
        <v>476</v>
      </c>
      <c r="M46" s="88" t="s">
        <v>476</v>
      </c>
    </row>
    <row r="47" spans="2:13" ht="27.75" customHeight="1" x14ac:dyDescent="0.15">
      <c r="B47" s="1169"/>
      <c r="C47" s="1170"/>
      <c r="D47" s="85"/>
      <c r="E47" s="1173" t="s">
        <v>31</v>
      </c>
      <c r="F47" s="1173"/>
      <c r="G47" s="1173"/>
      <c r="H47" s="1174"/>
      <c r="I47" s="86" t="s">
        <v>476</v>
      </c>
      <c r="J47" s="87" t="s">
        <v>476</v>
      </c>
      <c r="K47" s="87" t="s">
        <v>476</v>
      </c>
      <c r="L47" s="87" t="s">
        <v>476</v>
      </c>
      <c r="M47" s="88" t="s">
        <v>476</v>
      </c>
    </row>
    <row r="48" spans="2:13" ht="27.75" customHeight="1" x14ac:dyDescent="0.15">
      <c r="B48" s="1171"/>
      <c r="C48" s="1172"/>
      <c r="D48" s="85"/>
      <c r="E48" s="1173" t="s">
        <v>32</v>
      </c>
      <c r="F48" s="1173"/>
      <c r="G48" s="1173"/>
      <c r="H48" s="1174"/>
      <c r="I48" s="86" t="s">
        <v>476</v>
      </c>
      <c r="J48" s="87" t="s">
        <v>476</v>
      </c>
      <c r="K48" s="87" t="s">
        <v>476</v>
      </c>
      <c r="L48" s="87" t="s">
        <v>476</v>
      </c>
      <c r="M48" s="88" t="s">
        <v>476</v>
      </c>
    </row>
    <row r="49" spans="2:13" ht="27.75" customHeight="1" x14ac:dyDescent="0.15">
      <c r="B49" s="1167" t="s">
        <v>33</v>
      </c>
      <c r="C49" s="1168"/>
      <c r="D49" s="89"/>
      <c r="E49" s="1173" t="s">
        <v>34</v>
      </c>
      <c r="F49" s="1173"/>
      <c r="G49" s="1173"/>
      <c r="H49" s="1174"/>
      <c r="I49" s="86">
        <v>1599</v>
      </c>
      <c r="J49" s="87">
        <v>1890</v>
      </c>
      <c r="K49" s="87">
        <v>2026</v>
      </c>
      <c r="L49" s="87">
        <v>2194</v>
      </c>
      <c r="M49" s="88">
        <v>2314</v>
      </c>
    </row>
    <row r="50" spans="2:13" ht="27.75" customHeight="1" x14ac:dyDescent="0.15">
      <c r="B50" s="1169"/>
      <c r="C50" s="1170"/>
      <c r="D50" s="85"/>
      <c r="E50" s="1173" t="s">
        <v>35</v>
      </c>
      <c r="F50" s="1173"/>
      <c r="G50" s="1173"/>
      <c r="H50" s="1174"/>
      <c r="I50" s="86">
        <v>1462</v>
      </c>
      <c r="J50" s="87">
        <v>1245</v>
      </c>
      <c r="K50" s="87">
        <v>1119</v>
      </c>
      <c r="L50" s="87">
        <v>1011</v>
      </c>
      <c r="M50" s="88">
        <v>909</v>
      </c>
    </row>
    <row r="51" spans="2:13" ht="27.75" customHeight="1" x14ac:dyDescent="0.15">
      <c r="B51" s="1171"/>
      <c r="C51" s="1172"/>
      <c r="D51" s="85"/>
      <c r="E51" s="1173" t="s">
        <v>36</v>
      </c>
      <c r="F51" s="1173"/>
      <c r="G51" s="1173"/>
      <c r="H51" s="1174"/>
      <c r="I51" s="86">
        <v>2504</v>
      </c>
      <c r="J51" s="87">
        <v>2587</v>
      </c>
      <c r="K51" s="87">
        <v>2687</v>
      </c>
      <c r="L51" s="87">
        <v>2768</v>
      </c>
      <c r="M51" s="88">
        <v>2853</v>
      </c>
    </row>
    <row r="52" spans="2:13" ht="27.75" customHeight="1" thickBot="1" x14ac:dyDescent="0.2">
      <c r="B52" s="1175" t="s">
        <v>37</v>
      </c>
      <c r="C52" s="1176"/>
      <c r="D52" s="90"/>
      <c r="E52" s="1177" t="s">
        <v>38</v>
      </c>
      <c r="F52" s="1177"/>
      <c r="G52" s="1177"/>
      <c r="H52" s="1178"/>
      <c r="I52" s="91">
        <v>966</v>
      </c>
      <c r="J52" s="92">
        <v>577</v>
      </c>
      <c r="K52" s="92">
        <v>186</v>
      </c>
      <c r="L52" s="92">
        <v>-141</v>
      </c>
      <c r="M52" s="93">
        <v>-368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74474</v>
      </c>
      <c r="E3" s="116"/>
      <c r="F3" s="117">
        <v>109234</v>
      </c>
      <c r="G3" s="118"/>
      <c r="H3" s="119"/>
    </row>
    <row r="4" spans="1:8" x14ac:dyDescent="0.15">
      <c r="A4" s="120"/>
      <c r="B4" s="121"/>
      <c r="C4" s="122"/>
      <c r="D4" s="123">
        <v>36656</v>
      </c>
      <c r="E4" s="124"/>
      <c r="F4" s="125">
        <v>63976</v>
      </c>
      <c r="G4" s="126"/>
      <c r="H4" s="127"/>
    </row>
    <row r="5" spans="1:8" x14ac:dyDescent="0.15">
      <c r="A5" s="108" t="s">
        <v>510</v>
      </c>
      <c r="B5" s="113"/>
      <c r="C5" s="114"/>
      <c r="D5" s="115">
        <v>57177</v>
      </c>
      <c r="E5" s="116"/>
      <c r="F5" s="117">
        <v>121932</v>
      </c>
      <c r="G5" s="118"/>
      <c r="H5" s="119"/>
    </row>
    <row r="6" spans="1:8" x14ac:dyDescent="0.15">
      <c r="A6" s="120"/>
      <c r="B6" s="121"/>
      <c r="C6" s="122"/>
      <c r="D6" s="123">
        <v>39896</v>
      </c>
      <c r="E6" s="124"/>
      <c r="F6" s="125">
        <v>68430</v>
      </c>
      <c r="G6" s="126"/>
      <c r="H6" s="127"/>
    </row>
    <row r="7" spans="1:8" x14ac:dyDescent="0.15">
      <c r="A7" s="108" t="s">
        <v>511</v>
      </c>
      <c r="B7" s="113"/>
      <c r="C7" s="114"/>
      <c r="D7" s="115">
        <v>73999</v>
      </c>
      <c r="E7" s="116"/>
      <c r="F7" s="117">
        <v>92021</v>
      </c>
      <c r="G7" s="118"/>
      <c r="H7" s="119"/>
    </row>
    <row r="8" spans="1:8" x14ac:dyDescent="0.15">
      <c r="A8" s="120"/>
      <c r="B8" s="121"/>
      <c r="C8" s="122"/>
      <c r="D8" s="123">
        <v>34325</v>
      </c>
      <c r="E8" s="124"/>
      <c r="F8" s="125">
        <v>52579</v>
      </c>
      <c r="G8" s="126"/>
      <c r="H8" s="127"/>
    </row>
    <row r="9" spans="1:8" x14ac:dyDescent="0.15">
      <c r="A9" s="108" t="s">
        <v>512</v>
      </c>
      <c r="B9" s="113"/>
      <c r="C9" s="114"/>
      <c r="D9" s="115">
        <v>63575</v>
      </c>
      <c r="E9" s="116"/>
      <c r="F9" s="117">
        <v>94828</v>
      </c>
      <c r="G9" s="118"/>
      <c r="H9" s="119"/>
    </row>
    <row r="10" spans="1:8" x14ac:dyDescent="0.15">
      <c r="A10" s="120"/>
      <c r="B10" s="121"/>
      <c r="C10" s="122"/>
      <c r="D10" s="123">
        <v>33916</v>
      </c>
      <c r="E10" s="124"/>
      <c r="F10" s="125">
        <v>55133</v>
      </c>
      <c r="G10" s="126"/>
      <c r="H10" s="127"/>
    </row>
    <row r="11" spans="1:8" x14ac:dyDescent="0.15">
      <c r="A11" s="108" t="s">
        <v>513</v>
      </c>
      <c r="B11" s="113"/>
      <c r="C11" s="114"/>
      <c r="D11" s="115">
        <v>101422</v>
      </c>
      <c r="E11" s="116"/>
      <c r="F11" s="117">
        <v>119674</v>
      </c>
      <c r="G11" s="118"/>
      <c r="H11" s="119"/>
    </row>
    <row r="12" spans="1:8" x14ac:dyDescent="0.15">
      <c r="A12" s="120"/>
      <c r="B12" s="121"/>
      <c r="C12" s="128"/>
      <c r="D12" s="123">
        <v>24558</v>
      </c>
      <c r="E12" s="124"/>
      <c r="F12" s="125">
        <v>57803</v>
      </c>
      <c r="G12" s="126"/>
      <c r="H12" s="127"/>
    </row>
    <row r="13" spans="1:8" x14ac:dyDescent="0.15">
      <c r="A13" s="108"/>
      <c r="B13" s="113"/>
      <c r="C13" s="129"/>
      <c r="D13" s="130">
        <v>74129</v>
      </c>
      <c r="E13" s="131"/>
      <c r="F13" s="132">
        <v>107538</v>
      </c>
      <c r="G13" s="133"/>
      <c r="H13" s="119"/>
    </row>
    <row r="14" spans="1:8" x14ac:dyDescent="0.15">
      <c r="A14" s="120"/>
      <c r="B14" s="121"/>
      <c r="C14" s="122"/>
      <c r="D14" s="123">
        <v>33870</v>
      </c>
      <c r="E14" s="124"/>
      <c r="F14" s="125">
        <v>59584</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5.85</v>
      </c>
      <c r="C19" s="134">
        <f>ROUND(VALUE(SUBSTITUTE(実質収支比率等に係る経年分析!G$48,"▲","-")),2)</f>
        <v>11.91</v>
      </c>
      <c r="D19" s="134">
        <f>ROUND(VALUE(SUBSTITUTE(実質収支比率等に係る経年分析!H$48,"▲","-")),2)</f>
        <v>9.67</v>
      </c>
      <c r="E19" s="134">
        <f>ROUND(VALUE(SUBSTITUTE(実質収支比率等に係る経年分析!I$48,"▲","-")),2)</f>
        <v>11.56</v>
      </c>
      <c r="F19" s="134">
        <f>ROUND(VALUE(SUBSTITUTE(実質収支比率等に係る経年分析!J$48,"▲","-")),2)</f>
        <v>11.22</v>
      </c>
    </row>
    <row r="20" spans="1:11" x14ac:dyDescent="0.15">
      <c r="A20" s="134" t="s">
        <v>43</v>
      </c>
      <c r="B20" s="134">
        <f>ROUND(VALUE(SUBSTITUTE(実質収支比率等に係る経年分析!F$47,"▲","-")),2)</f>
        <v>49.28</v>
      </c>
      <c r="C20" s="134">
        <f>ROUND(VALUE(SUBSTITUTE(実質収支比率等に係る経年分析!G$47,"▲","-")),2)</f>
        <v>62.12</v>
      </c>
      <c r="D20" s="134">
        <f>ROUND(VALUE(SUBSTITUTE(実質収支比率等に係る経年分析!H$47,"▲","-")),2)</f>
        <v>69.77</v>
      </c>
      <c r="E20" s="134">
        <f>ROUND(VALUE(SUBSTITUTE(実質収支比率等に係る経年分析!I$47,"▲","-")),2)</f>
        <v>76.599999999999994</v>
      </c>
      <c r="F20" s="134">
        <f>ROUND(VALUE(SUBSTITUTE(実質収支比率等に係る経年分析!J$47,"▲","-")),2)</f>
        <v>80.44</v>
      </c>
    </row>
    <row r="21" spans="1:11" x14ac:dyDescent="0.15">
      <c r="A21" s="134" t="s">
        <v>44</v>
      </c>
      <c r="B21" s="134">
        <f>IF(ISNUMBER(VALUE(SUBSTITUTE(実質収支比率等に係る経年分析!F$49,"▲","-"))),ROUND(VALUE(SUBSTITUTE(実質収支比率等に係る経年分析!F$49,"▲","-")),2),NA())</f>
        <v>12.88</v>
      </c>
      <c r="C21" s="134">
        <f>IF(ISNUMBER(VALUE(SUBSTITUTE(実質収支比率等に係る経年分析!G$49,"▲","-"))),ROUND(VALUE(SUBSTITUTE(実質収支比率等に係る経年分析!G$49,"▲","-")),2),NA())</f>
        <v>19.05</v>
      </c>
      <c r="D21" s="134">
        <f>IF(ISNUMBER(VALUE(SUBSTITUTE(実質収支比率等に係る経年分析!H$49,"▲","-"))),ROUND(VALUE(SUBSTITUTE(実質収支比率等に係る経年分析!H$49,"▲","-")),2),NA())</f>
        <v>8.4</v>
      </c>
      <c r="E21" s="134">
        <f>IF(ISNUMBER(VALUE(SUBSTITUTE(実質収支比率等に係る経年分析!I$49,"▲","-"))),ROUND(VALUE(SUBSTITUTE(実質収支比率等に係る経年分析!I$49,"▲","-")),2),NA())</f>
        <v>9.3800000000000008</v>
      </c>
      <c r="F21" s="134">
        <f>IF(ISNUMBER(VALUE(SUBSTITUTE(実質収支比率等に係る経年分析!J$49,"▲","-"))),ROUND(VALUE(SUBSTITUTE(実質収支比率等に係る経年分析!J$49,"▲","-")),2),NA())</f>
        <v>10.28</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川北町後期高齢者医療特別会計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川北町介護保険サービス事業特別会計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川北町簡易水道事業特別会計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川北町農業集落排水事業特別会計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0.55000000000000004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x14ac:dyDescent="0.15">
      <c r="A34" s="135" t="str">
        <f>IF(連結実質赤字比率に係る赤字・黒字の構成分析!C$36="",NA(),連結実質赤字比率に係る赤字・黒字の構成分析!C$36)</f>
        <v>川北町介護保険事業特別会計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0.28000000000000003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1.25</v>
      </c>
    </row>
    <row r="35" spans="1:16" x14ac:dyDescent="0.15">
      <c r="A35" s="135" t="str">
        <f>IF(連結実質赤字比率に係る赤字・黒字の構成分析!C$35="",NA(),連結実質赤字比率に係る赤字・黒字の構成分析!C$35)</f>
        <v>川北町国民健康保険特別会計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11.22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404</v>
      </c>
      <c r="E42" s="136"/>
      <c r="F42" s="136"/>
      <c r="G42" s="136">
        <f>'実質公債費比率（分子）の構造'!L$52</f>
        <v>406</v>
      </c>
      <c r="H42" s="136"/>
      <c r="I42" s="136"/>
      <c r="J42" s="136">
        <f>'実質公債費比率（分子）の構造'!M$52</f>
        <v>414</v>
      </c>
      <c r="K42" s="136"/>
      <c r="L42" s="136"/>
      <c r="M42" s="136">
        <f>'実質公債費比率（分子）の構造'!N$52</f>
        <v>394</v>
      </c>
      <c r="N42" s="136"/>
      <c r="O42" s="136"/>
      <c r="P42" s="136">
        <f>'実質公債費比率（分子）の構造'!O$52</f>
        <v>383</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73</v>
      </c>
      <c r="C45" s="136"/>
      <c r="D45" s="136"/>
      <c r="E45" s="136">
        <f>'実質公債費比率（分子）の構造'!L$49</f>
        <v>63</v>
      </c>
      <c r="F45" s="136"/>
      <c r="G45" s="136"/>
      <c r="H45" s="136">
        <f>'実質公債費比率（分子）の構造'!M$49</f>
        <v>72</v>
      </c>
      <c r="I45" s="136"/>
      <c r="J45" s="136"/>
      <c r="K45" s="136">
        <f>'実質公債費比率（分子）の構造'!N$49</f>
        <v>77</v>
      </c>
      <c r="L45" s="136"/>
      <c r="M45" s="136"/>
      <c r="N45" s="136">
        <f>'実質公債費比率（分子）の構造'!O$49</f>
        <v>66</v>
      </c>
      <c r="O45" s="136"/>
      <c r="P45" s="136"/>
    </row>
    <row r="46" spans="1:16" x14ac:dyDescent="0.15">
      <c r="A46" s="136" t="s">
        <v>55</v>
      </c>
      <c r="B46" s="136">
        <f>'実質公債費比率（分子）の構造'!K$48</f>
        <v>39</v>
      </c>
      <c r="C46" s="136"/>
      <c r="D46" s="136"/>
      <c r="E46" s="136">
        <f>'実質公債費比率（分子）の構造'!L$48</f>
        <v>43</v>
      </c>
      <c r="F46" s="136"/>
      <c r="G46" s="136"/>
      <c r="H46" s="136">
        <f>'実質公債費比率（分子）の構造'!M$48</f>
        <v>39</v>
      </c>
      <c r="I46" s="136"/>
      <c r="J46" s="136"/>
      <c r="K46" s="136">
        <f>'実質公債費比率（分子）の構造'!N$48</f>
        <v>50</v>
      </c>
      <c r="L46" s="136"/>
      <c r="M46" s="136"/>
      <c r="N46" s="136">
        <f>'実質公債費比率（分子）の構造'!O$48</f>
        <v>52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539</v>
      </c>
      <c r="C49" s="136"/>
      <c r="D49" s="136"/>
      <c r="E49" s="136">
        <f>'実質公債費比率（分子）の構造'!L$45</f>
        <v>559</v>
      </c>
      <c r="F49" s="136"/>
      <c r="G49" s="136"/>
      <c r="H49" s="136">
        <f>'実質公債費比率（分子）の構造'!M$45</f>
        <v>536</v>
      </c>
      <c r="I49" s="136"/>
      <c r="J49" s="136"/>
      <c r="K49" s="136">
        <f>'実質公債費比率（分子）の構造'!N$45</f>
        <v>494</v>
      </c>
      <c r="L49" s="136"/>
      <c r="M49" s="136"/>
      <c r="N49" s="136">
        <f>'実質公債費比率（分子）の構造'!O$45</f>
        <v>443</v>
      </c>
      <c r="O49" s="136"/>
      <c r="P49" s="136"/>
    </row>
    <row r="50" spans="1:16" x14ac:dyDescent="0.15">
      <c r="A50" s="136" t="s">
        <v>59</v>
      </c>
      <c r="B50" s="136" t="e">
        <f>NA()</f>
        <v>#N/A</v>
      </c>
      <c r="C50" s="136">
        <f>IF(ISNUMBER('実質公債費比率（分子）の構造'!K$53),'実質公債費比率（分子）の構造'!K$53,NA())</f>
        <v>247</v>
      </c>
      <c r="D50" s="136" t="e">
        <f>NA()</f>
        <v>#N/A</v>
      </c>
      <c r="E50" s="136" t="e">
        <f>NA()</f>
        <v>#N/A</v>
      </c>
      <c r="F50" s="136">
        <f>IF(ISNUMBER('実質公債費比率（分子）の構造'!L$53),'実質公債費比率（分子）の構造'!L$53,NA())</f>
        <v>259</v>
      </c>
      <c r="G50" s="136" t="e">
        <f>NA()</f>
        <v>#N/A</v>
      </c>
      <c r="H50" s="136" t="e">
        <f>NA()</f>
        <v>#N/A</v>
      </c>
      <c r="I50" s="136">
        <f>IF(ISNUMBER('実質公債費比率（分子）の構造'!M$53),'実質公債費比率（分子）の構造'!M$53,NA())</f>
        <v>233</v>
      </c>
      <c r="J50" s="136" t="e">
        <f>NA()</f>
        <v>#N/A</v>
      </c>
      <c r="K50" s="136" t="e">
        <f>NA()</f>
        <v>#N/A</v>
      </c>
      <c r="L50" s="136">
        <f>IF(ISNUMBER('実質公債費比率（分子）の構造'!N$53),'実質公債費比率（分子）の構造'!N$53,NA())</f>
        <v>227</v>
      </c>
      <c r="M50" s="136" t="e">
        <f>NA()</f>
        <v>#N/A</v>
      </c>
      <c r="N50" s="136" t="e">
        <f>NA()</f>
        <v>#N/A</v>
      </c>
      <c r="O50" s="136">
        <f>IF(ISNUMBER('実質公債費比率（分子）の構造'!O$53),'実質公債費比率（分子）の構造'!O$53,NA())</f>
        <v>178</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2504</v>
      </c>
      <c r="E56" s="135"/>
      <c r="F56" s="135"/>
      <c r="G56" s="135">
        <f>'将来負担比率（分子）の構造'!J$51</f>
        <v>2587</v>
      </c>
      <c r="H56" s="135"/>
      <c r="I56" s="135"/>
      <c r="J56" s="135">
        <f>'将来負担比率（分子）の構造'!K$51</f>
        <v>2687</v>
      </c>
      <c r="K56" s="135"/>
      <c r="L56" s="135"/>
      <c r="M56" s="135">
        <f>'将来負担比率（分子）の構造'!L$51</f>
        <v>2768</v>
      </c>
      <c r="N56" s="135"/>
      <c r="O56" s="135"/>
      <c r="P56" s="135">
        <f>'将来負担比率（分子）の構造'!M$51</f>
        <v>2853</v>
      </c>
    </row>
    <row r="57" spans="1:16" x14ac:dyDescent="0.15">
      <c r="A57" s="135" t="s">
        <v>35</v>
      </c>
      <c r="B57" s="135"/>
      <c r="C57" s="135"/>
      <c r="D57" s="135">
        <f>'将来負担比率（分子）の構造'!I$50</f>
        <v>1462</v>
      </c>
      <c r="E57" s="135"/>
      <c r="F57" s="135"/>
      <c r="G57" s="135">
        <f>'将来負担比率（分子）の構造'!J$50</f>
        <v>1245</v>
      </c>
      <c r="H57" s="135"/>
      <c r="I57" s="135"/>
      <c r="J57" s="135">
        <f>'将来負担比率（分子）の構造'!K$50</f>
        <v>1119</v>
      </c>
      <c r="K57" s="135"/>
      <c r="L57" s="135"/>
      <c r="M57" s="135">
        <f>'将来負担比率（分子）の構造'!L$50</f>
        <v>1011</v>
      </c>
      <c r="N57" s="135"/>
      <c r="O57" s="135"/>
      <c r="P57" s="135">
        <f>'将来負担比率（分子）の構造'!M$50</f>
        <v>909</v>
      </c>
    </row>
    <row r="58" spans="1:16" x14ac:dyDescent="0.15">
      <c r="A58" s="135" t="s">
        <v>34</v>
      </c>
      <c r="B58" s="135"/>
      <c r="C58" s="135"/>
      <c r="D58" s="135">
        <f>'将来負担比率（分子）の構造'!I$49</f>
        <v>1599</v>
      </c>
      <c r="E58" s="135"/>
      <c r="F58" s="135"/>
      <c r="G58" s="135">
        <f>'将来負担比率（分子）の構造'!J$49</f>
        <v>1890</v>
      </c>
      <c r="H58" s="135"/>
      <c r="I58" s="135"/>
      <c r="J58" s="135">
        <f>'将来負担比率（分子）の構造'!K$49</f>
        <v>2026</v>
      </c>
      <c r="K58" s="135"/>
      <c r="L58" s="135"/>
      <c r="M58" s="135">
        <f>'将来負担比率（分子）の構造'!L$49</f>
        <v>2194</v>
      </c>
      <c r="N58" s="135"/>
      <c r="O58" s="135"/>
      <c r="P58" s="135">
        <f>'将来負担比率（分子）の構造'!M$49</f>
        <v>2314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f>'将来負担比率（分子）の構造'!J$46</f>
        <v>16</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632</v>
      </c>
      <c r="C62" s="135"/>
      <c r="D62" s="135"/>
      <c r="E62" s="135">
        <f>'将来負担比率（分子）の構造'!J$45</f>
        <v>593</v>
      </c>
      <c r="F62" s="135"/>
      <c r="G62" s="135"/>
      <c r="H62" s="135">
        <f>'将来負担比率（分子）の構造'!K$45</f>
        <v>609</v>
      </c>
      <c r="I62" s="135"/>
      <c r="J62" s="135"/>
      <c r="K62" s="135">
        <f>'将来負担比率（分子）の構造'!L$45</f>
        <v>568</v>
      </c>
      <c r="L62" s="135"/>
      <c r="M62" s="135"/>
      <c r="N62" s="135">
        <f>'将来負担比率（分子）の構造'!M$45</f>
        <v>545</v>
      </c>
      <c r="O62" s="135"/>
      <c r="P62" s="135"/>
    </row>
    <row r="63" spans="1:16" x14ac:dyDescent="0.15">
      <c r="A63" s="135" t="s">
        <v>28</v>
      </c>
      <c r="B63" s="135">
        <f>'将来負担比率（分子）の構造'!I$44</f>
        <v>517</v>
      </c>
      <c r="C63" s="135"/>
      <c r="D63" s="135"/>
      <c r="E63" s="135">
        <f>'将来負担比率（分子）の構造'!J$44</f>
        <v>546</v>
      </c>
      <c r="F63" s="135"/>
      <c r="G63" s="135"/>
      <c r="H63" s="135">
        <f>'将来負担比率（分子）の構造'!K$44</f>
        <v>503</v>
      </c>
      <c r="I63" s="135"/>
      <c r="J63" s="135"/>
      <c r="K63" s="135">
        <f>'将来負担比率（分子）の構造'!L$44</f>
        <v>455</v>
      </c>
      <c r="L63" s="135"/>
      <c r="M63" s="135"/>
      <c r="N63" s="135">
        <f>'将来負担比率（分子）の構造'!M$44</f>
        <v>411</v>
      </c>
      <c r="O63" s="135"/>
      <c r="P63" s="135"/>
    </row>
    <row r="64" spans="1:16" x14ac:dyDescent="0.15">
      <c r="A64" s="135" t="s">
        <v>27</v>
      </c>
      <c r="B64" s="135">
        <f>'将来負担比率（分子）の構造'!I$43</f>
        <v>434</v>
      </c>
      <c r="C64" s="135"/>
      <c r="D64" s="135"/>
      <c r="E64" s="135">
        <f>'将来負担比率（分子）の構造'!J$43</f>
        <v>409</v>
      </c>
      <c r="F64" s="135"/>
      <c r="G64" s="135"/>
      <c r="H64" s="135">
        <f>'将来負担比率（分子）の構造'!K$43</f>
        <v>379</v>
      </c>
      <c r="I64" s="135"/>
      <c r="J64" s="135"/>
      <c r="K64" s="135">
        <f>'将来負担比率（分子）の構造'!L$43</f>
        <v>360</v>
      </c>
      <c r="L64" s="135"/>
      <c r="M64" s="135"/>
      <c r="N64" s="135">
        <f>'将来負担比率（分子）の構造'!M$43</f>
        <v>353</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4947</v>
      </c>
      <c r="C66" s="135"/>
      <c r="D66" s="135"/>
      <c r="E66" s="135">
        <f>'将来負担比率（分子）の構造'!J$41</f>
        <v>4735</v>
      </c>
      <c r="F66" s="135"/>
      <c r="G66" s="135"/>
      <c r="H66" s="135">
        <f>'将来負担比率（分子）の構造'!K$41</f>
        <v>4526</v>
      </c>
      <c r="I66" s="135"/>
      <c r="J66" s="135"/>
      <c r="K66" s="135">
        <f>'将来負担比率（分子）の構造'!L$41</f>
        <v>4451</v>
      </c>
      <c r="L66" s="135"/>
      <c r="M66" s="135"/>
      <c r="N66" s="135">
        <f>'将来負担比率（分子）の構造'!M$41</f>
        <v>4400</v>
      </c>
      <c r="O66" s="135"/>
      <c r="P66" s="135"/>
    </row>
    <row r="67" spans="1:16" x14ac:dyDescent="0.15">
      <c r="A67" s="135" t="s">
        <v>63</v>
      </c>
      <c r="B67" s="135" t="e">
        <f>NA()</f>
        <v>#N/A</v>
      </c>
      <c r="C67" s="135">
        <f>IF(ISNUMBER('将来負担比率（分子）の構造'!I$52), IF('将来負担比率（分子）の構造'!I$52 &lt; 0, 0, '将来負担比率（分子）の構造'!I$52), NA())</f>
        <v>966</v>
      </c>
      <c r="D67" s="135" t="e">
        <f>NA()</f>
        <v>#N/A</v>
      </c>
      <c r="E67" s="135" t="e">
        <f>NA()</f>
        <v>#N/A</v>
      </c>
      <c r="F67" s="135">
        <f>IF(ISNUMBER('将来負担比率（分子）の構造'!J$52), IF('将来負担比率（分子）の構造'!J$52 &lt; 0, 0, '将来負担比率（分子）の構造'!J$52), NA())</f>
        <v>577</v>
      </c>
      <c r="G67" s="135" t="e">
        <f>NA()</f>
        <v>#N/A</v>
      </c>
      <c r="H67" s="135" t="e">
        <f>NA()</f>
        <v>#N/A</v>
      </c>
      <c r="I67" s="135">
        <f>IF(ISNUMBER('将来負担比率（分子）の構造'!K$52), IF('将来負担比率（分子）の構造'!K$52 &lt; 0, 0, '将来負担比率（分子）の構造'!K$52), NA())</f>
        <v>186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208</v>
      </c>
      <c r="C5" s="672"/>
      <c r="D5" s="672"/>
      <c r="E5" s="672"/>
      <c r="F5" s="672"/>
      <c r="G5" s="672"/>
      <c r="H5" s="672"/>
      <c r="I5" s="672"/>
      <c r="J5" s="672"/>
      <c r="K5" s="672"/>
      <c r="L5" s="672"/>
      <c r="M5" s="672"/>
      <c r="N5" s="672"/>
      <c r="O5" s="672"/>
      <c r="P5" s="672"/>
      <c r="Q5" s="673"/>
      <c r="R5" s="636">
        <v>1457293</v>
      </c>
      <c r="S5" s="637"/>
      <c r="T5" s="637"/>
      <c r="U5" s="637"/>
      <c r="V5" s="637"/>
      <c r="W5" s="637"/>
      <c r="X5" s="637"/>
      <c r="Y5" s="684"/>
      <c r="Z5" s="697">
        <v>37</v>
      </c>
      <c r="AA5" s="697"/>
      <c r="AB5" s="697"/>
      <c r="AC5" s="697"/>
      <c r="AD5" s="698">
        <v>1457293</v>
      </c>
      <c r="AE5" s="698"/>
      <c r="AF5" s="698"/>
      <c r="AG5" s="698"/>
      <c r="AH5" s="698"/>
      <c r="AI5" s="698"/>
      <c r="AJ5" s="698"/>
      <c r="AK5" s="698"/>
      <c r="AL5" s="685">
        <v>67.2</v>
      </c>
      <c r="AM5" s="654"/>
      <c r="AN5" s="654"/>
      <c r="AO5" s="686"/>
      <c r="AP5" s="671" t="s">
        <v>209</v>
      </c>
      <c r="AQ5" s="672"/>
      <c r="AR5" s="672"/>
      <c r="AS5" s="672"/>
      <c r="AT5" s="672"/>
      <c r="AU5" s="672"/>
      <c r="AV5" s="672"/>
      <c r="AW5" s="672"/>
      <c r="AX5" s="672"/>
      <c r="AY5" s="672"/>
      <c r="AZ5" s="672"/>
      <c r="BA5" s="672"/>
      <c r="BB5" s="672"/>
      <c r="BC5" s="672"/>
      <c r="BD5" s="672"/>
      <c r="BE5" s="672"/>
      <c r="BF5" s="673"/>
      <c r="BG5" s="586">
        <v>1457293</v>
      </c>
      <c r="BH5" s="587"/>
      <c r="BI5" s="587"/>
      <c r="BJ5" s="587"/>
      <c r="BK5" s="587"/>
      <c r="BL5" s="587"/>
      <c r="BM5" s="587"/>
      <c r="BN5" s="588"/>
      <c r="BO5" s="639">
        <v>100</v>
      </c>
      <c r="BP5" s="639"/>
      <c r="BQ5" s="639"/>
      <c r="BR5" s="639"/>
      <c r="BS5" s="640">
        <v>201360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20129</v>
      </c>
      <c r="S6" s="587"/>
      <c r="T6" s="587"/>
      <c r="U6" s="587"/>
      <c r="V6" s="587"/>
      <c r="W6" s="587"/>
      <c r="X6" s="587"/>
      <c r="Y6" s="588"/>
      <c r="Z6" s="639">
        <v>0.5</v>
      </c>
      <c r="AA6" s="639"/>
      <c r="AB6" s="639"/>
      <c r="AC6" s="639"/>
      <c r="AD6" s="640">
        <v>20129</v>
      </c>
      <c r="AE6" s="640"/>
      <c r="AF6" s="640"/>
      <c r="AG6" s="640"/>
      <c r="AH6" s="640"/>
      <c r="AI6" s="640"/>
      <c r="AJ6" s="640"/>
      <c r="AK6" s="640"/>
      <c r="AL6" s="609">
        <v>0.9</v>
      </c>
      <c r="AM6" s="641"/>
      <c r="AN6" s="641"/>
      <c r="AO6" s="642"/>
      <c r="AP6" s="583" t="s">
        <v>214</v>
      </c>
      <c r="AQ6" s="584"/>
      <c r="AR6" s="584"/>
      <c r="AS6" s="584"/>
      <c r="AT6" s="584"/>
      <c r="AU6" s="584"/>
      <c r="AV6" s="584"/>
      <c r="AW6" s="584"/>
      <c r="AX6" s="584"/>
      <c r="AY6" s="584"/>
      <c r="AZ6" s="584"/>
      <c r="BA6" s="584"/>
      <c r="BB6" s="584"/>
      <c r="BC6" s="584"/>
      <c r="BD6" s="584"/>
      <c r="BE6" s="584"/>
      <c r="BF6" s="585"/>
      <c r="BG6" s="586">
        <v>1457293</v>
      </c>
      <c r="BH6" s="587"/>
      <c r="BI6" s="587"/>
      <c r="BJ6" s="587"/>
      <c r="BK6" s="587"/>
      <c r="BL6" s="587"/>
      <c r="BM6" s="587"/>
      <c r="BN6" s="588"/>
      <c r="BO6" s="639">
        <v>100</v>
      </c>
      <c r="BP6" s="639"/>
      <c r="BQ6" s="639"/>
      <c r="BR6" s="639"/>
      <c r="BS6" s="640">
        <v>201360</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71098</v>
      </c>
      <c r="CS6" s="587"/>
      <c r="CT6" s="587"/>
      <c r="CU6" s="587"/>
      <c r="CV6" s="587"/>
      <c r="CW6" s="587"/>
      <c r="CX6" s="587"/>
      <c r="CY6" s="588"/>
      <c r="CZ6" s="639">
        <v>1.9</v>
      </c>
      <c r="DA6" s="639"/>
      <c r="DB6" s="639"/>
      <c r="DC6" s="639"/>
      <c r="DD6" s="592" t="s">
        <v>216</v>
      </c>
      <c r="DE6" s="587"/>
      <c r="DF6" s="587"/>
      <c r="DG6" s="587"/>
      <c r="DH6" s="587"/>
      <c r="DI6" s="587"/>
      <c r="DJ6" s="587"/>
      <c r="DK6" s="587"/>
      <c r="DL6" s="587"/>
      <c r="DM6" s="587"/>
      <c r="DN6" s="587"/>
      <c r="DO6" s="587"/>
      <c r="DP6" s="588"/>
      <c r="DQ6" s="592">
        <v>71098</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2063</v>
      </c>
      <c r="S7" s="587"/>
      <c r="T7" s="587"/>
      <c r="U7" s="587"/>
      <c r="V7" s="587"/>
      <c r="W7" s="587"/>
      <c r="X7" s="587"/>
      <c r="Y7" s="588"/>
      <c r="Z7" s="639">
        <v>0.1</v>
      </c>
      <c r="AA7" s="639"/>
      <c r="AB7" s="639"/>
      <c r="AC7" s="639"/>
      <c r="AD7" s="640">
        <v>2063</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371066</v>
      </c>
      <c r="BH7" s="587"/>
      <c r="BI7" s="587"/>
      <c r="BJ7" s="587"/>
      <c r="BK7" s="587"/>
      <c r="BL7" s="587"/>
      <c r="BM7" s="587"/>
      <c r="BN7" s="588"/>
      <c r="BO7" s="639">
        <v>25.5</v>
      </c>
      <c r="BP7" s="639"/>
      <c r="BQ7" s="639"/>
      <c r="BR7" s="639"/>
      <c r="BS7" s="640">
        <v>12538</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673730</v>
      </c>
      <c r="CS7" s="587"/>
      <c r="CT7" s="587"/>
      <c r="CU7" s="587"/>
      <c r="CV7" s="587"/>
      <c r="CW7" s="587"/>
      <c r="CX7" s="587"/>
      <c r="CY7" s="588"/>
      <c r="CZ7" s="639">
        <v>18.3</v>
      </c>
      <c r="DA7" s="639"/>
      <c r="DB7" s="639"/>
      <c r="DC7" s="639"/>
      <c r="DD7" s="592">
        <v>152478</v>
      </c>
      <c r="DE7" s="587"/>
      <c r="DF7" s="587"/>
      <c r="DG7" s="587"/>
      <c r="DH7" s="587"/>
      <c r="DI7" s="587"/>
      <c r="DJ7" s="587"/>
      <c r="DK7" s="587"/>
      <c r="DL7" s="587"/>
      <c r="DM7" s="587"/>
      <c r="DN7" s="587"/>
      <c r="DO7" s="587"/>
      <c r="DP7" s="588"/>
      <c r="DQ7" s="592">
        <v>600062</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2470</v>
      </c>
      <c r="S8" s="587"/>
      <c r="T8" s="587"/>
      <c r="U8" s="587"/>
      <c r="V8" s="587"/>
      <c r="W8" s="587"/>
      <c r="X8" s="587"/>
      <c r="Y8" s="588"/>
      <c r="Z8" s="639">
        <v>0.1</v>
      </c>
      <c r="AA8" s="639"/>
      <c r="AB8" s="639"/>
      <c r="AC8" s="639"/>
      <c r="AD8" s="640">
        <v>2470</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9339</v>
      </c>
      <c r="BH8" s="587"/>
      <c r="BI8" s="587"/>
      <c r="BJ8" s="587"/>
      <c r="BK8" s="587"/>
      <c r="BL8" s="587"/>
      <c r="BM8" s="587"/>
      <c r="BN8" s="588"/>
      <c r="BO8" s="639">
        <v>0.6</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990105</v>
      </c>
      <c r="CS8" s="587"/>
      <c r="CT8" s="587"/>
      <c r="CU8" s="587"/>
      <c r="CV8" s="587"/>
      <c r="CW8" s="587"/>
      <c r="CX8" s="587"/>
      <c r="CY8" s="588"/>
      <c r="CZ8" s="639">
        <v>26.9</v>
      </c>
      <c r="DA8" s="639"/>
      <c r="DB8" s="639"/>
      <c r="DC8" s="639"/>
      <c r="DD8" s="592">
        <v>64650</v>
      </c>
      <c r="DE8" s="587"/>
      <c r="DF8" s="587"/>
      <c r="DG8" s="587"/>
      <c r="DH8" s="587"/>
      <c r="DI8" s="587"/>
      <c r="DJ8" s="587"/>
      <c r="DK8" s="587"/>
      <c r="DL8" s="587"/>
      <c r="DM8" s="587"/>
      <c r="DN8" s="587"/>
      <c r="DO8" s="587"/>
      <c r="DP8" s="588"/>
      <c r="DQ8" s="592">
        <v>649666</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4267</v>
      </c>
      <c r="S9" s="587"/>
      <c r="T9" s="587"/>
      <c r="U9" s="587"/>
      <c r="V9" s="587"/>
      <c r="W9" s="587"/>
      <c r="X9" s="587"/>
      <c r="Y9" s="588"/>
      <c r="Z9" s="639">
        <v>0.1</v>
      </c>
      <c r="AA9" s="639"/>
      <c r="AB9" s="639"/>
      <c r="AC9" s="639"/>
      <c r="AD9" s="640">
        <v>4267</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285562</v>
      </c>
      <c r="BH9" s="587"/>
      <c r="BI9" s="587"/>
      <c r="BJ9" s="587"/>
      <c r="BK9" s="587"/>
      <c r="BL9" s="587"/>
      <c r="BM9" s="587"/>
      <c r="BN9" s="588"/>
      <c r="BO9" s="639">
        <v>19.600000000000001</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351874</v>
      </c>
      <c r="CS9" s="587"/>
      <c r="CT9" s="587"/>
      <c r="CU9" s="587"/>
      <c r="CV9" s="587"/>
      <c r="CW9" s="587"/>
      <c r="CX9" s="587"/>
      <c r="CY9" s="588"/>
      <c r="CZ9" s="639">
        <v>9.6</v>
      </c>
      <c r="DA9" s="639"/>
      <c r="DB9" s="639"/>
      <c r="DC9" s="639"/>
      <c r="DD9" s="592">
        <v>1329</v>
      </c>
      <c r="DE9" s="587"/>
      <c r="DF9" s="587"/>
      <c r="DG9" s="587"/>
      <c r="DH9" s="587"/>
      <c r="DI9" s="587"/>
      <c r="DJ9" s="587"/>
      <c r="DK9" s="587"/>
      <c r="DL9" s="587"/>
      <c r="DM9" s="587"/>
      <c r="DN9" s="587"/>
      <c r="DO9" s="587"/>
      <c r="DP9" s="588"/>
      <c r="DQ9" s="592">
        <v>340181</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59195</v>
      </c>
      <c r="S10" s="587"/>
      <c r="T10" s="587"/>
      <c r="U10" s="587"/>
      <c r="V10" s="587"/>
      <c r="W10" s="587"/>
      <c r="X10" s="587"/>
      <c r="Y10" s="588"/>
      <c r="Z10" s="639">
        <v>1.5</v>
      </c>
      <c r="AA10" s="639"/>
      <c r="AB10" s="639"/>
      <c r="AC10" s="639"/>
      <c r="AD10" s="640">
        <v>59195</v>
      </c>
      <c r="AE10" s="640"/>
      <c r="AF10" s="640"/>
      <c r="AG10" s="640"/>
      <c r="AH10" s="640"/>
      <c r="AI10" s="640"/>
      <c r="AJ10" s="640"/>
      <c r="AK10" s="640"/>
      <c r="AL10" s="609">
        <v>2.7</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29979</v>
      </c>
      <c r="BH10" s="587"/>
      <c r="BI10" s="587"/>
      <c r="BJ10" s="587"/>
      <c r="BK10" s="587"/>
      <c r="BL10" s="587"/>
      <c r="BM10" s="587"/>
      <c r="BN10" s="588"/>
      <c r="BO10" s="639">
        <v>2.1</v>
      </c>
      <c r="BP10" s="639"/>
      <c r="BQ10" s="639"/>
      <c r="BR10" s="639"/>
      <c r="BS10" s="592">
        <v>4997</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46186</v>
      </c>
      <c r="BH11" s="587"/>
      <c r="BI11" s="587"/>
      <c r="BJ11" s="587"/>
      <c r="BK11" s="587"/>
      <c r="BL11" s="587"/>
      <c r="BM11" s="587"/>
      <c r="BN11" s="588"/>
      <c r="BO11" s="639">
        <v>3.2</v>
      </c>
      <c r="BP11" s="639"/>
      <c r="BQ11" s="639"/>
      <c r="BR11" s="639"/>
      <c r="BS11" s="592">
        <v>7541</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344133</v>
      </c>
      <c r="CS11" s="587"/>
      <c r="CT11" s="587"/>
      <c r="CU11" s="587"/>
      <c r="CV11" s="587"/>
      <c r="CW11" s="587"/>
      <c r="CX11" s="587"/>
      <c r="CY11" s="588"/>
      <c r="CZ11" s="639">
        <v>9.4</v>
      </c>
      <c r="DA11" s="639"/>
      <c r="DB11" s="639"/>
      <c r="DC11" s="639"/>
      <c r="DD11" s="592">
        <v>201986</v>
      </c>
      <c r="DE11" s="587"/>
      <c r="DF11" s="587"/>
      <c r="DG11" s="587"/>
      <c r="DH11" s="587"/>
      <c r="DI11" s="587"/>
      <c r="DJ11" s="587"/>
      <c r="DK11" s="587"/>
      <c r="DL11" s="587"/>
      <c r="DM11" s="587"/>
      <c r="DN11" s="587"/>
      <c r="DO11" s="587"/>
      <c r="DP11" s="588"/>
      <c r="DQ11" s="592">
        <v>132334</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1032930</v>
      </c>
      <c r="BH12" s="587"/>
      <c r="BI12" s="587"/>
      <c r="BJ12" s="587"/>
      <c r="BK12" s="587"/>
      <c r="BL12" s="587"/>
      <c r="BM12" s="587"/>
      <c r="BN12" s="588"/>
      <c r="BO12" s="639">
        <v>70.900000000000006</v>
      </c>
      <c r="BP12" s="639"/>
      <c r="BQ12" s="639"/>
      <c r="BR12" s="639"/>
      <c r="BS12" s="592">
        <v>188822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55482</v>
      </c>
      <c r="CS12" s="587"/>
      <c r="CT12" s="587"/>
      <c r="CU12" s="587"/>
      <c r="CV12" s="587"/>
      <c r="CW12" s="587"/>
      <c r="CX12" s="587"/>
      <c r="CY12" s="588"/>
      <c r="CZ12" s="639">
        <v>1.5</v>
      </c>
      <c r="DA12" s="639"/>
      <c r="DB12" s="639"/>
      <c r="DC12" s="639"/>
      <c r="DD12" s="592" t="s">
        <v>112</v>
      </c>
      <c r="DE12" s="587"/>
      <c r="DF12" s="587"/>
      <c r="DG12" s="587"/>
      <c r="DH12" s="587"/>
      <c r="DI12" s="587"/>
      <c r="DJ12" s="587"/>
      <c r="DK12" s="587"/>
      <c r="DL12" s="587"/>
      <c r="DM12" s="587"/>
      <c r="DN12" s="587"/>
      <c r="DO12" s="587"/>
      <c r="DP12" s="588"/>
      <c r="DQ12" s="592">
        <v>44807</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6756</v>
      </c>
      <c r="S13" s="587"/>
      <c r="T13" s="587"/>
      <c r="U13" s="587"/>
      <c r="V13" s="587"/>
      <c r="W13" s="587"/>
      <c r="X13" s="587"/>
      <c r="Y13" s="588"/>
      <c r="Z13" s="639">
        <v>0.2</v>
      </c>
      <c r="AA13" s="639"/>
      <c r="AB13" s="639"/>
      <c r="AC13" s="639"/>
      <c r="AD13" s="640">
        <v>6756</v>
      </c>
      <c r="AE13" s="640"/>
      <c r="AF13" s="640"/>
      <c r="AG13" s="640"/>
      <c r="AH13" s="640"/>
      <c r="AI13" s="640"/>
      <c r="AJ13" s="640"/>
      <c r="AK13" s="640"/>
      <c r="AL13" s="609">
        <v>0.3</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1032579</v>
      </c>
      <c r="BH13" s="587"/>
      <c r="BI13" s="587"/>
      <c r="BJ13" s="587"/>
      <c r="BK13" s="587"/>
      <c r="BL13" s="587"/>
      <c r="BM13" s="587"/>
      <c r="BN13" s="588"/>
      <c r="BO13" s="639">
        <v>70.900000000000006</v>
      </c>
      <c r="BP13" s="639"/>
      <c r="BQ13" s="639"/>
      <c r="BR13" s="639"/>
      <c r="BS13" s="592">
        <v>188822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259283</v>
      </c>
      <c r="CS13" s="587"/>
      <c r="CT13" s="587"/>
      <c r="CU13" s="587"/>
      <c r="CV13" s="587"/>
      <c r="CW13" s="587"/>
      <c r="CX13" s="587"/>
      <c r="CY13" s="588"/>
      <c r="CZ13" s="639">
        <v>7.1</v>
      </c>
      <c r="DA13" s="639"/>
      <c r="DB13" s="639"/>
      <c r="DC13" s="639"/>
      <c r="DD13" s="592">
        <v>176836</v>
      </c>
      <c r="DE13" s="587"/>
      <c r="DF13" s="587"/>
      <c r="DG13" s="587"/>
      <c r="DH13" s="587"/>
      <c r="DI13" s="587"/>
      <c r="DJ13" s="587"/>
      <c r="DK13" s="587"/>
      <c r="DL13" s="587"/>
      <c r="DM13" s="587"/>
      <c r="DN13" s="587"/>
      <c r="DO13" s="587"/>
      <c r="DP13" s="588"/>
      <c r="DQ13" s="592">
        <v>77063</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12643</v>
      </c>
      <c r="BH14" s="587"/>
      <c r="BI14" s="587"/>
      <c r="BJ14" s="587"/>
      <c r="BK14" s="587"/>
      <c r="BL14" s="587"/>
      <c r="BM14" s="587"/>
      <c r="BN14" s="588"/>
      <c r="BO14" s="639">
        <v>0.9</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99719</v>
      </c>
      <c r="CS14" s="587"/>
      <c r="CT14" s="587"/>
      <c r="CU14" s="587"/>
      <c r="CV14" s="587"/>
      <c r="CW14" s="587"/>
      <c r="CX14" s="587"/>
      <c r="CY14" s="588"/>
      <c r="CZ14" s="639">
        <v>2.7</v>
      </c>
      <c r="DA14" s="639"/>
      <c r="DB14" s="639"/>
      <c r="DC14" s="639"/>
      <c r="DD14" s="592">
        <v>2604</v>
      </c>
      <c r="DE14" s="587"/>
      <c r="DF14" s="587"/>
      <c r="DG14" s="587"/>
      <c r="DH14" s="587"/>
      <c r="DI14" s="587"/>
      <c r="DJ14" s="587"/>
      <c r="DK14" s="587"/>
      <c r="DL14" s="587"/>
      <c r="DM14" s="587"/>
      <c r="DN14" s="587"/>
      <c r="DO14" s="587"/>
      <c r="DP14" s="588"/>
      <c r="DQ14" s="592">
        <v>96823</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7774</v>
      </c>
      <c r="S15" s="587"/>
      <c r="T15" s="587"/>
      <c r="U15" s="587"/>
      <c r="V15" s="587"/>
      <c r="W15" s="587"/>
      <c r="X15" s="587"/>
      <c r="Y15" s="588"/>
      <c r="Z15" s="639">
        <v>0.2</v>
      </c>
      <c r="AA15" s="639"/>
      <c r="AB15" s="639"/>
      <c r="AC15" s="639"/>
      <c r="AD15" s="640">
        <v>7774</v>
      </c>
      <c r="AE15" s="640"/>
      <c r="AF15" s="640"/>
      <c r="AG15" s="640"/>
      <c r="AH15" s="640"/>
      <c r="AI15" s="640"/>
      <c r="AJ15" s="640"/>
      <c r="AK15" s="640"/>
      <c r="AL15" s="609">
        <v>0.4</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40654</v>
      </c>
      <c r="BH15" s="587"/>
      <c r="BI15" s="587"/>
      <c r="BJ15" s="587"/>
      <c r="BK15" s="587"/>
      <c r="BL15" s="587"/>
      <c r="BM15" s="587"/>
      <c r="BN15" s="588"/>
      <c r="BO15" s="639">
        <v>2.8</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268221</v>
      </c>
      <c r="CS15" s="587"/>
      <c r="CT15" s="587"/>
      <c r="CU15" s="587"/>
      <c r="CV15" s="587"/>
      <c r="CW15" s="587"/>
      <c r="CX15" s="587"/>
      <c r="CY15" s="588"/>
      <c r="CZ15" s="639">
        <v>7.3</v>
      </c>
      <c r="DA15" s="639"/>
      <c r="DB15" s="639"/>
      <c r="DC15" s="639"/>
      <c r="DD15" s="592">
        <v>38870</v>
      </c>
      <c r="DE15" s="587"/>
      <c r="DF15" s="587"/>
      <c r="DG15" s="587"/>
      <c r="DH15" s="587"/>
      <c r="DI15" s="587"/>
      <c r="DJ15" s="587"/>
      <c r="DK15" s="587"/>
      <c r="DL15" s="587"/>
      <c r="DM15" s="587"/>
      <c r="DN15" s="587"/>
      <c r="DO15" s="587"/>
      <c r="DP15" s="588"/>
      <c r="DQ15" s="592">
        <v>246363</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730749</v>
      </c>
      <c r="S16" s="587"/>
      <c r="T16" s="587"/>
      <c r="U16" s="587"/>
      <c r="V16" s="587"/>
      <c r="W16" s="587"/>
      <c r="X16" s="587"/>
      <c r="Y16" s="588"/>
      <c r="Z16" s="639">
        <v>18.5</v>
      </c>
      <c r="AA16" s="639"/>
      <c r="AB16" s="639"/>
      <c r="AC16" s="639"/>
      <c r="AD16" s="640">
        <v>605977</v>
      </c>
      <c r="AE16" s="640"/>
      <c r="AF16" s="640"/>
      <c r="AG16" s="640"/>
      <c r="AH16" s="640"/>
      <c r="AI16" s="640"/>
      <c r="AJ16" s="640"/>
      <c r="AK16" s="640"/>
      <c r="AL16" s="609">
        <v>27.9</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605977</v>
      </c>
      <c r="S17" s="587"/>
      <c r="T17" s="587"/>
      <c r="U17" s="587"/>
      <c r="V17" s="587"/>
      <c r="W17" s="587"/>
      <c r="X17" s="587"/>
      <c r="Y17" s="588"/>
      <c r="Z17" s="639">
        <v>15.4</v>
      </c>
      <c r="AA17" s="639"/>
      <c r="AB17" s="639"/>
      <c r="AC17" s="639"/>
      <c r="AD17" s="640">
        <v>605977</v>
      </c>
      <c r="AE17" s="640"/>
      <c r="AF17" s="640"/>
      <c r="AG17" s="640"/>
      <c r="AH17" s="640"/>
      <c r="AI17" s="640"/>
      <c r="AJ17" s="640"/>
      <c r="AK17" s="640"/>
      <c r="AL17" s="609">
        <v>27.9</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563571</v>
      </c>
      <c r="CS17" s="587"/>
      <c r="CT17" s="587"/>
      <c r="CU17" s="587"/>
      <c r="CV17" s="587"/>
      <c r="CW17" s="587"/>
      <c r="CX17" s="587"/>
      <c r="CY17" s="588"/>
      <c r="CZ17" s="639">
        <v>15.3</v>
      </c>
      <c r="DA17" s="639"/>
      <c r="DB17" s="639"/>
      <c r="DC17" s="639"/>
      <c r="DD17" s="592" t="s">
        <v>112</v>
      </c>
      <c r="DE17" s="587"/>
      <c r="DF17" s="587"/>
      <c r="DG17" s="587"/>
      <c r="DH17" s="587"/>
      <c r="DI17" s="587"/>
      <c r="DJ17" s="587"/>
      <c r="DK17" s="587"/>
      <c r="DL17" s="587"/>
      <c r="DM17" s="587"/>
      <c r="DN17" s="587"/>
      <c r="DO17" s="587"/>
      <c r="DP17" s="588"/>
      <c r="DQ17" s="592">
        <v>447824</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124772</v>
      </c>
      <c r="S18" s="587"/>
      <c r="T18" s="587"/>
      <c r="U18" s="587"/>
      <c r="V18" s="587"/>
      <c r="W18" s="587"/>
      <c r="X18" s="587"/>
      <c r="Y18" s="588"/>
      <c r="Z18" s="639">
        <v>3.2</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2290696</v>
      </c>
      <c r="S20" s="587"/>
      <c r="T20" s="587"/>
      <c r="U20" s="587"/>
      <c r="V20" s="587"/>
      <c r="W20" s="587"/>
      <c r="X20" s="587"/>
      <c r="Y20" s="588"/>
      <c r="Z20" s="639">
        <v>58.1</v>
      </c>
      <c r="AA20" s="639"/>
      <c r="AB20" s="639"/>
      <c r="AC20" s="639"/>
      <c r="AD20" s="640">
        <v>2165924</v>
      </c>
      <c r="AE20" s="640"/>
      <c r="AF20" s="640"/>
      <c r="AG20" s="640"/>
      <c r="AH20" s="640"/>
      <c r="AI20" s="640"/>
      <c r="AJ20" s="640"/>
      <c r="AK20" s="640"/>
      <c r="AL20" s="609">
        <v>99.9</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3677216</v>
      </c>
      <c r="CS20" s="587"/>
      <c r="CT20" s="587"/>
      <c r="CU20" s="587"/>
      <c r="CV20" s="587"/>
      <c r="CW20" s="587"/>
      <c r="CX20" s="587"/>
      <c r="CY20" s="588"/>
      <c r="CZ20" s="639">
        <v>100</v>
      </c>
      <c r="DA20" s="639"/>
      <c r="DB20" s="639"/>
      <c r="DC20" s="639"/>
      <c r="DD20" s="592">
        <v>638753</v>
      </c>
      <c r="DE20" s="587"/>
      <c r="DF20" s="587"/>
      <c r="DG20" s="587"/>
      <c r="DH20" s="587"/>
      <c r="DI20" s="587"/>
      <c r="DJ20" s="587"/>
      <c r="DK20" s="587"/>
      <c r="DL20" s="587"/>
      <c r="DM20" s="587"/>
      <c r="DN20" s="587"/>
      <c r="DO20" s="587"/>
      <c r="DP20" s="588"/>
      <c r="DQ20" s="592">
        <v>2706221</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842</v>
      </c>
      <c r="S21" s="587"/>
      <c r="T21" s="587"/>
      <c r="U21" s="587"/>
      <c r="V21" s="587"/>
      <c r="W21" s="587"/>
      <c r="X21" s="587"/>
      <c r="Y21" s="588"/>
      <c r="Z21" s="639">
        <v>0</v>
      </c>
      <c r="AA21" s="639"/>
      <c r="AB21" s="639"/>
      <c r="AC21" s="639"/>
      <c r="AD21" s="640">
        <v>842</v>
      </c>
      <c r="AE21" s="640"/>
      <c r="AF21" s="640"/>
      <c r="AG21" s="640"/>
      <c r="AH21" s="640"/>
      <c r="AI21" s="640"/>
      <c r="AJ21" s="640"/>
      <c r="AK21" s="640"/>
      <c r="AL21" s="609">
        <v>0</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30844</v>
      </c>
      <c r="S22" s="587"/>
      <c r="T22" s="587"/>
      <c r="U22" s="587"/>
      <c r="V22" s="587"/>
      <c r="W22" s="587"/>
      <c r="X22" s="587"/>
      <c r="Y22" s="588"/>
      <c r="Z22" s="639">
        <v>0.8</v>
      </c>
      <c r="AA22" s="639"/>
      <c r="AB22" s="639"/>
      <c r="AC22" s="639"/>
      <c r="AD22" s="640" t="s">
        <v>112</v>
      </c>
      <c r="AE22" s="640"/>
      <c r="AF22" s="640"/>
      <c r="AG22" s="640"/>
      <c r="AH22" s="640"/>
      <c r="AI22" s="640"/>
      <c r="AJ22" s="640"/>
      <c r="AK22" s="640"/>
      <c r="AL22" s="609" t="s">
        <v>112</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202259</v>
      </c>
      <c r="S23" s="587"/>
      <c r="T23" s="587"/>
      <c r="U23" s="587"/>
      <c r="V23" s="587"/>
      <c r="W23" s="587"/>
      <c r="X23" s="587"/>
      <c r="Y23" s="588"/>
      <c r="Z23" s="639">
        <v>5.0999999999999996</v>
      </c>
      <c r="AA23" s="639"/>
      <c r="AB23" s="639"/>
      <c r="AC23" s="639"/>
      <c r="AD23" s="640" t="s">
        <v>112</v>
      </c>
      <c r="AE23" s="640"/>
      <c r="AF23" s="640"/>
      <c r="AG23" s="640"/>
      <c r="AH23" s="640"/>
      <c r="AI23" s="640"/>
      <c r="AJ23" s="640"/>
      <c r="AK23" s="640"/>
      <c r="AL23" s="609" t="s">
        <v>112</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2055</v>
      </c>
      <c r="S24" s="587"/>
      <c r="T24" s="587"/>
      <c r="U24" s="587"/>
      <c r="V24" s="587"/>
      <c r="W24" s="587"/>
      <c r="X24" s="587"/>
      <c r="Y24" s="588"/>
      <c r="Z24" s="639">
        <v>0.1</v>
      </c>
      <c r="AA24" s="639"/>
      <c r="AB24" s="639"/>
      <c r="AC24" s="639"/>
      <c r="AD24" s="640">
        <v>5</v>
      </c>
      <c r="AE24" s="640"/>
      <c r="AF24" s="640"/>
      <c r="AG24" s="640"/>
      <c r="AH24" s="640"/>
      <c r="AI24" s="640"/>
      <c r="AJ24" s="640"/>
      <c r="AK24" s="640"/>
      <c r="AL24" s="609">
        <v>0</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1611580</v>
      </c>
      <c r="CS24" s="637"/>
      <c r="CT24" s="637"/>
      <c r="CU24" s="637"/>
      <c r="CV24" s="637"/>
      <c r="CW24" s="637"/>
      <c r="CX24" s="637"/>
      <c r="CY24" s="684"/>
      <c r="CZ24" s="688">
        <v>43.8</v>
      </c>
      <c r="DA24" s="689"/>
      <c r="DB24" s="689"/>
      <c r="DC24" s="690"/>
      <c r="DD24" s="683">
        <v>1219335</v>
      </c>
      <c r="DE24" s="637"/>
      <c r="DF24" s="637"/>
      <c r="DG24" s="637"/>
      <c r="DH24" s="637"/>
      <c r="DI24" s="637"/>
      <c r="DJ24" s="637"/>
      <c r="DK24" s="684"/>
      <c r="DL24" s="683">
        <v>1080517</v>
      </c>
      <c r="DM24" s="637"/>
      <c r="DN24" s="637"/>
      <c r="DO24" s="637"/>
      <c r="DP24" s="637"/>
      <c r="DQ24" s="637"/>
      <c r="DR24" s="637"/>
      <c r="DS24" s="637"/>
      <c r="DT24" s="637"/>
      <c r="DU24" s="637"/>
      <c r="DV24" s="684"/>
      <c r="DW24" s="685">
        <v>44</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381442</v>
      </c>
      <c r="S25" s="587"/>
      <c r="T25" s="587"/>
      <c r="U25" s="587"/>
      <c r="V25" s="587"/>
      <c r="W25" s="587"/>
      <c r="X25" s="587"/>
      <c r="Y25" s="588"/>
      <c r="Z25" s="639">
        <v>9.6999999999999993</v>
      </c>
      <c r="AA25" s="639"/>
      <c r="AB25" s="639"/>
      <c r="AC25" s="639"/>
      <c r="AD25" s="640" t="s">
        <v>112</v>
      </c>
      <c r="AE25" s="640"/>
      <c r="AF25" s="640"/>
      <c r="AG25" s="640"/>
      <c r="AH25" s="640"/>
      <c r="AI25" s="640"/>
      <c r="AJ25" s="640"/>
      <c r="AK25" s="640"/>
      <c r="AL25" s="609" t="s">
        <v>112</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659419</v>
      </c>
      <c r="CS25" s="605"/>
      <c r="CT25" s="605"/>
      <c r="CU25" s="605"/>
      <c r="CV25" s="605"/>
      <c r="CW25" s="605"/>
      <c r="CX25" s="605"/>
      <c r="CY25" s="606"/>
      <c r="CZ25" s="589">
        <v>17.899999999999999</v>
      </c>
      <c r="DA25" s="607"/>
      <c r="DB25" s="607"/>
      <c r="DC25" s="608"/>
      <c r="DD25" s="592">
        <v>584206</v>
      </c>
      <c r="DE25" s="605"/>
      <c r="DF25" s="605"/>
      <c r="DG25" s="605"/>
      <c r="DH25" s="605"/>
      <c r="DI25" s="605"/>
      <c r="DJ25" s="605"/>
      <c r="DK25" s="606"/>
      <c r="DL25" s="592">
        <v>566188</v>
      </c>
      <c r="DM25" s="605"/>
      <c r="DN25" s="605"/>
      <c r="DO25" s="605"/>
      <c r="DP25" s="605"/>
      <c r="DQ25" s="605"/>
      <c r="DR25" s="605"/>
      <c r="DS25" s="605"/>
      <c r="DT25" s="605"/>
      <c r="DU25" s="605"/>
      <c r="DV25" s="606"/>
      <c r="DW25" s="609">
        <v>23</v>
      </c>
      <c r="DX25" s="610"/>
      <c r="DY25" s="610"/>
      <c r="DZ25" s="610"/>
      <c r="EA25" s="610"/>
      <c r="EB25" s="610"/>
      <c r="EC25" s="611"/>
    </row>
    <row r="26" spans="2:133" ht="11.25" customHeight="1" x14ac:dyDescent="0.15">
      <c r="B26" s="677" t="s">
        <v>277</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399421</v>
      </c>
      <c r="CS26" s="587"/>
      <c r="CT26" s="587"/>
      <c r="CU26" s="587"/>
      <c r="CV26" s="587"/>
      <c r="CW26" s="587"/>
      <c r="CX26" s="587"/>
      <c r="CY26" s="588"/>
      <c r="CZ26" s="589">
        <v>10.9</v>
      </c>
      <c r="DA26" s="607"/>
      <c r="DB26" s="607"/>
      <c r="DC26" s="608"/>
      <c r="DD26" s="592">
        <v>327060</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250684</v>
      </c>
      <c r="S27" s="587"/>
      <c r="T27" s="587"/>
      <c r="U27" s="587"/>
      <c r="V27" s="587"/>
      <c r="W27" s="587"/>
      <c r="X27" s="587"/>
      <c r="Y27" s="588"/>
      <c r="Z27" s="639">
        <v>6.4</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1457293</v>
      </c>
      <c r="BH27" s="587"/>
      <c r="BI27" s="587"/>
      <c r="BJ27" s="587"/>
      <c r="BK27" s="587"/>
      <c r="BL27" s="587"/>
      <c r="BM27" s="587"/>
      <c r="BN27" s="588"/>
      <c r="BO27" s="639">
        <v>100</v>
      </c>
      <c r="BP27" s="639"/>
      <c r="BQ27" s="639"/>
      <c r="BR27" s="639"/>
      <c r="BS27" s="592">
        <v>201360</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388590</v>
      </c>
      <c r="CS27" s="605"/>
      <c r="CT27" s="605"/>
      <c r="CU27" s="605"/>
      <c r="CV27" s="605"/>
      <c r="CW27" s="605"/>
      <c r="CX27" s="605"/>
      <c r="CY27" s="606"/>
      <c r="CZ27" s="589">
        <v>10.6</v>
      </c>
      <c r="DA27" s="607"/>
      <c r="DB27" s="607"/>
      <c r="DC27" s="608"/>
      <c r="DD27" s="592">
        <v>187305</v>
      </c>
      <c r="DE27" s="605"/>
      <c r="DF27" s="605"/>
      <c r="DG27" s="605"/>
      <c r="DH27" s="605"/>
      <c r="DI27" s="605"/>
      <c r="DJ27" s="605"/>
      <c r="DK27" s="606"/>
      <c r="DL27" s="592">
        <v>187305</v>
      </c>
      <c r="DM27" s="605"/>
      <c r="DN27" s="605"/>
      <c r="DO27" s="605"/>
      <c r="DP27" s="605"/>
      <c r="DQ27" s="605"/>
      <c r="DR27" s="605"/>
      <c r="DS27" s="605"/>
      <c r="DT27" s="605"/>
      <c r="DU27" s="605"/>
      <c r="DV27" s="606"/>
      <c r="DW27" s="609">
        <v>7.6</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3295</v>
      </c>
      <c r="S28" s="587"/>
      <c r="T28" s="587"/>
      <c r="U28" s="587"/>
      <c r="V28" s="587"/>
      <c r="W28" s="587"/>
      <c r="X28" s="587"/>
      <c r="Y28" s="588"/>
      <c r="Z28" s="639">
        <v>0.1</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563571</v>
      </c>
      <c r="CS28" s="587"/>
      <c r="CT28" s="587"/>
      <c r="CU28" s="587"/>
      <c r="CV28" s="587"/>
      <c r="CW28" s="587"/>
      <c r="CX28" s="587"/>
      <c r="CY28" s="588"/>
      <c r="CZ28" s="589">
        <v>15.3</v>
      </c>
      <c r="DA28" s="607"/>
      <c r="DB28" s="607"/>
      <c r="DC28" s="608"/>
      <c r="DD28" s="592">
        <v>447824</v>
      </c>
      <c r="DE28" s="587"/>
      <c r="DF28" s="587"/>
      <c r="DG28" s="587"/>
      <c r="DH28" s="587"/>
      <c r="DI28" s="587"/>
      <c r="DJ28" s="587"/>
      <c r="DK28" s="588"/>
      <c r="DL28" s="592">
        <v>327024</v>
      </c>
      <c r="DM28" s="587"/>
      <c r="DN28" s="587"/>
      <c r="DO28" s="587"/>
      <c r="DP28" s="587"/>
      <c r="DQ28" s="587"/>
      <c r="DR28" s="587"/>
      <c r="DS28" s="587"/>
      <c r="DT28" s="587"/>
      <c r="DU28" s="587"/>
      <c r="DV28" s="588"/>
      <c r="DW28" s="609">
        <v>13.3</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5892</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23" t="s">
        <v>289</v>
      </c>
      <c r="CG29" s="620"/>
      <c r="CH29" s="620"/>
      <c r="CI29" s="620"/>
      <c r="CJ29" s="620"/>
      <c r="CK29" s="620"/>
      <c r="CL29" s="620"/>
      <c r="CM29" s="620"/>
      <c r="CN29" s="620"/>
      <c r="CO29" s="620"/>
      <c r="CP29" s="620"/>
      <c r="CQ29" s="621"/>
      <c r="CR29" s="586">
        <v>563571</v>
      </c>
      <c r="CS29" s="605"/>
      <c r="CT29" s="605"/>
      <c r="CU29" s="605"/>
      <c r="CV29" s="605"/>
      <c r="CW29" s="605"/>
      <c r="CX29" s="605"/>
      <c r="CY29" s="606"/>
      <c r="CZ29" s="589">
        <v>15.3</v>
      </c>
      <c r="DA29" s="607"/>
      <c r="DB29" s="607"/>
      <c r="DC29" s="608"/>
      <c r="DD29" s="592">
        <v>447824</v>
      </c>
      <c r="DE29" s="605"/>
      <c r="DF29" s="605"/>
      <c r="DG29" s="605"/>
      <c r="DH29" s="605"/>
      <c r="DI29" s="605"/>
      <c r="DJ29" s="605"/>
      <c r="DK29" s="606"/>
      <c r="DL29" s="592">
        <v>327024</v>
      </c>
      <c r="DM29" s="605"/>
      <c r="DN29" s="605"/>
      <c r="DO29" s="605"/>
      <c r="DP29" s="605"/>
      <c r="DQ29" s="605"/>
      <c r="DR29" s="605"/>
      <c r="DS29" s="605"/>
      <c r="DT29" s="605"/>
      <c r="DU29" s="605"/>
      <c r="DV29" s="606"/>
      <c r="DW29" s="609">
        <v>13.3</v>
      </c>
      <c r="DX29" s="610"/>
      <c r="DY29" s="610"/>
      <c r="DZ29" s="610"/>
      <c r="EA29" s="610"/>
      <c r="EB29" s="610"/>
      <c r="EC29" s="611"/>
    </row>
    <row r="30" spans="2:133" ht="11.25" customHeight="1" x14ac:dyDescent="0.15">
      <c r="B30" s="583" t="s">
        <v>290</v>
      </c>
      <c r="C30" s="584"/>
      <c r="D30" s="584"/>
      <c r="E30" s="584"/>
      <c r="F30" s="584"/>
      <c r="G30" s="584"/>
      <c r="H30" s="584"/>
      <c r="I30" s="584"/>
      <c r="J30" s="584"/>
      <c r="K30" s="584"/>
      <c r="L30" s="584"/>
      <c r="M30" s="584"/>
      <c r="N30" s="584"/>
      <c r="O30" s="584"/>
      <c r="P30" s="584"/>
      <c r="Q30" s="585"/>
      <c r="R30" s="586" t="s">
        <v>112</v>
      </c>
      <c r="S30" s="587"/>
      <c r="T30" s="587"/>
      <c r="U30" s="587"/>
      <c r="V30" s="587"/>
      <c r="W30" s="587"/>
      <c r="X30" s="587"/>
      <c r="Y30" s="588"/>
      <c r="Z30" s="639" t="s">
        <v>112</v>
      </c>
      <c r="AA30" s="639"/>
      <c r="AB30" s="639"/>
      <c r="AC30" s="639"/>
      <c r="AD30" s="640" t="s">
        <v>112</v>
      </c>
      <c r="AE30" s="640"/>
      <c r="AF30" s="640"/>
      <c r="AG30" s="640"/>
      <c r="AH30" s="640"/>
      <c r="AI30" s="640"/>
      <c r="AJ30" s="640"/>
      <c r="AK30" s="640"/>
      <c r="AL30" s="609" t="s">
        <v>112</v>
      </c>
      <c r="AM30" s="641"/>
      <c r="AN30" s="641"/>
      <c r="AO30" s="642"/>
      <c r="AP30" s="662" t="s">
        <v>291</v>
      </c>
      <c r="AQ30" s="663"/>
      <c r="AR30" s="663"/>
      <c r="AS30" s="663"/>
      <c r="AT30" s="668" t="s">
        <v>292</v>
      </c>
      <c r="AU30" s="182"/>
      <c r="AV30" s="182"/>
      <c r="AW30" s="182"/>
      <c r="AX30" s="671" t="s">
        <v>171</v>
      </c>
      <c r="AY30" s="672"/>
      <c r="AZ30" s="672"/>
      <c r="BA30" s="672"/>
      <c r="BB30" s="672"/>
      <c r="BC30" s="672"/>
      <c r="BD30" s="672"/>
      <c r="BE30" s="672"/>
      <c r="BF30" s="673"/>
      <c r="BG30" s="652">
        <v>99.6</v>
      </c>
      <c r="BH30" s="653"/>
      <c r="BI30" s="653"/>
      <c r="BJ30" s="653"/>
      <c r="BK30" s="653"/>
      <c r="BL30" s="653"/>
      <c r="BM30" s="654">
        <v>99</v>
      </c>
      <c r="BN30" s="653"/>
      <c r="BO30" s="653"/>
      <c r="BP30" s="653"/>
      <c r="BQ30" s="655"/>
      <c r="BR30" s="652">
        <v>99.7</v>
      </c>
      <c r="BS30" s="653"/>
      <c r="BT30" s="653"/>
      <c r="BU30" s="653"/>
      <c r="BV30" s="653"/>
      <c r="BW30" s="653"/>
      <c r="BX30" s="654">
        <v>99.1</v>
      </c>
      <c r="BY30" s="653"/>
      <c r="BZ30" s="653"/>
      <c r="CA30" s="653"/>
      <c r="CB30" s="655"/>
      <c r="CD30" s="658"/>
      <c r="CE30" s="659"/>
      <c r="CF30" s="623" t="s">
        <v>293</v>
      </c>
      <c r="CG30" s="620"/>
      <c r="CH30" s="620"/>
      <c r="CI30" s="620"/>
      <c r="CJ30" s="620"/>
      <c r="CK30" s="620"/>
      <c r="CL30" s="620"/>
      <c r="CM30" s="620"/>
      <c r="CN30" s="620"/>
      <c r="CO30" s="620"/>
      <c r="CP30" s="620"/>
      <c r="CQ30" s="621"/>
      <c r="CR30" s="586">
        <v>503437</v>
      </c>
      <c r="CS30" s="587"/>
      <c r="CT30" s="587"/>
      <c r="CU30" s="587"/>
      <c r="CV30" s="587"/>
      <c r="CW30" s="587"/>
      <c r="CX30" s="587"/>
      <c r="CY30" s="588"/>
      <c r="CZ30" s="589">
        <v>13.7</v>
      </c>
      <c r="DA30" s="607"/>
      <c r="DB30" s="607"/>
      <c r="DC30" s="608"/>
      <c r="DD30" s="592">
        <v>389894</v>
      </c>
      <c r="DE30" s="587"/>
      <c r="DF30" s="587"/>
      <c r="DG30" s="587"/>
      <c r="DH30" s="587"/>
      <c r="DI30" s="587"/>
      <c r="DJ30" s="587"/>
      <c r="DK30" s="588"/>
      <c r="DL30" s="592">
        <v>269094</v>
      </c>
      <c r="DM30" s="587"/>
      <c r="DN30" s="587"/>
      <c r="DO30" s="587"/>
      <c r="DP30" s="587"/>
      <c r="DQ30" s="587"/>
      <c r="DR30" s="587"/>
      <c r="DS30" s="587"/>
      <c r="DT30" s="587"/>
      <c r="DU30" s="587"/>
      <c r="DV30" s="588"/>
      <c r="DW30" s="609">
        <v>11</v>
      </c>
      <c r="DX30" s="610"/>
      <c r="DY30" s="610"/>
      <c r="DZ30" s="610"/>
      <c r="EA30" s="610"/>
      <c r="EB30" s="610"/>
      <c r="EC30" s="611"/>
    </row>
    <row r="31" spans="2:133" ht="11.25" customHeight="1" x14ac:dyDescent="0.15">
      <c r="B31" s="583" t="s">
        <v>294</v>
      </c>
      <c r="C31" s="584"/>
      <c r="D31" s="584"/>
      <c r="E31" s="584"/>
      <c r="F31" s="584"/>
      <c r="G31" s="584"/>
      <c r="H31" s="584"/>
      <c r="I31" s="584"/>
      <c r="J31" s="584"/>
      <c r="K31" s="584"/>
      <c r="L31" s="584"/>
      <c r="M31" s="584"/>
      <c r="N31" s="584"/>
      <c r="O31" s="584"/>
      <c r="P31" s="584"/>
      <c r="Q31" s="585"/>
      <c r="R31" s="586">
        <v>273944</v>
      </c>
      <c r="S31" s="587"/>
      <c r="T31" s="587"/>
      <c r="U31" s="587"/>
      <c r="V31" s="587"/>
      <c r="W31" s="587"/>
      <c r="X31" s="587"/>
      <c r="Y31" s="588"/>
      <c r="Z31" s="639">
        <v>6.9</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295</v>
      </c>
      <c r="AV31" s="181"/>
      <c r="AW31" s="181"/>
      <c r="AX31" s="583" t="s">
        <v>296</v>
      </c>
      <c r="AY31" s="584"/>
      <c r="AZ31" s="584"/>
      <c r="BA31" s="584"/>
      <c r="BB31" s="584"/>
      <c r="BC31" s="584"/>
      <c r="BD31" s="584"/>
      <c r="BE31" s="584"/>
      <c r="BF31" s="585"/>
      <c r="BG31" s="650">
        <v>99.6</v>
      </c>
      <c r="BH31" s="605"/>
      <c r="BI31" s="605"/>
      <c r="BJ31" s="605"/>
      <c r="BK31" s="605"/>
      <c r="BL31" s="605"/>
      <c r="BM31" s="641">
        <v>98.8</v>
      </c>
      <c r="BN31" s="651"/>
      <c r="BO31" s="651"/>
      <c r="BP31" s="651"/>
      <c r="BQ31" s="615"/>
      <c r="BR31" s="650">
        <v>99.7</v>
      </c>
      <c r="BS31" s="605"/>
      <c r="BT31" s="605"/>
      <c r="BU31" s="605"/>
      <c r="BV31" s="605"/>
      <c r="BW31" s="605"/>
      <c r="BX31" s="641">
        <v>98.7</v>
      </c>
      <c r="BY31" s="651"/>
      <c r="BZ31" s="651"/>
      <c r="CA31" s="651"/>
      <c r="CB31" s="615"/>
      <c r="CD31" s="658"/>
      <c r="CE31" s="659"/>
      <c r="CF31" s="623" t="s">
        <v>297</v>
      </c>
      <c r="CG31" s="620"/>
      <c r="CH31" s="620"/>
      <c r="CI31" s="620"/>
      <c r="CJ31" s="620"/>
      <c r="CK31" s="620"/>
      <c r="CL31" s="620"/>
      <c r="CM31" s="620"/>
      <c r="CN31" s="620"/>
      <c r="CO31" s="620"/>
      <c r="CP31" s="620"/>
      <c r="CQ31" s="621"/>
      <c r="CR31" s="586">
        <v>60134</v>
      </c>
      <c r="CS31" s="605"/>
      <c r="CT31" s="605"/>
      <c r="CU31" s="605"/>
      <c r="CV31" s="605"/>
      <c r="CW31" s="605"/>
      <c r="CX31" s="605"/>
      <c r="CY31" s="606"/>
      <c r="CZ31" s="589">
        <v>1.6</v>
      </c>
      <c r="DA31" s="607"/>
      <c r="DB31" s="607"/>
      <c r="DC31" s="608"/>
      <c r="DD31" s="592">
        <v>57930</v>
      </c>
      <c r="DE31" s="605"/>
      <c r="DF31" s="605"/>
      <c r="DG31" s="605"/>
      <c r="DH31" s="605"/>
      <c r="DI31" s="605"/>
      <c r="DJ31" s="605"/>
      <c r="DK31" s="606"/>
      <c r="DL31" s="592">
        <v>57930</v>
      </c>
      <c r="DM31" s="605"/>
      <c r="DN31" s="605"/>
      <c r="DO31" s="605"/>
      <c r="DP31" s="605"/>
      <c r="DQ31" s="605"/>
      <c r="DR31" s="605"/>
      <c r="DS31" s="605"/>
      <c r="DT31" s="605"/>
      <c r="DU31" s="605"/>
      <c r="DV31" s="606"/>
      <c r="DW31" s="609">
        <v>2.4</v>
      </c>
      <c r="DX31" s="610"/>
      <c r="DY31" s="610"/>
      <c r="DZ31" s="610"/>
      <c r="EA31" s="610"/>
      <c r="EB31" s="610"/>
      <c r="EC31" s="611"/>
    </row>
    <row r="32" spans="2:133" ht="11.25" customHeight="1" x14ac:dyDescent="0.15">
      <c r="B32" s="583" t="s">
        <v>298</v>
      </c>
      <c r="C32" s="584"/>
      <c r="D32" s="584"/>
      <c r="E32" s="584"/>
      <c r="F32" s="584"/>
      <c r="G32" s="584"/>
      <c r="H32" s="584"/>
      <c r="I32" s="584"/>
      <c r="J32" s="584"/>
      <c r="K32" s="584"/>
      <c r="L32" s="584"/>
      <c r="M32" s="584"/>
      <c r="N32" s="584"/>
      <c r="O32" s="584"/>
      <c r="P32" s="584"/>
      <c r="Q32" s="585"/>
      <c r="R32" s="586">
        <v>47454</v>
      </c>
      <c r="S32" s="587"/>
      <c r="T32" s="587"/>
      <c r="U32" s="587"/>
      <c r="V32" s="587"/>
      <c r="W32" s="587"/>
      <c r="X32" s="587"/>
      <c r="Y32" s="588"/>
      <c r="Z32" s="639">
        <v>1.2</v>
      </c>
      <c r="AA32" s="639"/>
      <c r="AB32" s="639"/>
      <c r="AC32" s="639"/>
      <c r="AD32" s="640">
        <v>1665</v>
      </c>
      <c r="AE32" s="640"/>
      <c r="AF32" s="640"/>
      <c r="AG32" s="640"/>
      <c r="AH32" s="640"/>
      <c r="AI32" s="640"/>
      <c r="AJ32" s="640"/>
      <c r="AK32" s="640"/>
      <c r="AL32" s="609">
        <v>0.1</v>
      </c>
      <c r="AM32" s="641"/>
      <c r="AN32" s="641"/>
      <c r="AO32" s="642"/>
      <c r="AP32" s="666"/>
      <c r="AQ32" s="667"/>
      <c r="AR32" s="667"/>
      <c r="AS32" s="667"/>
      <c r="AT32" s="670"/>
      <c r="AU32" s="183"/>
      <c r="AV32" s="183"/>
      <c r="AW32" s="183"/>
      <c r="AX32" s="567" t="s">
        <v>299</v>
      </c>
      <c r="AY32" s="568"/>
      <c r="AZ32" s="568"/>
      <c r="BA32" s="568"/>
      <c r="BB32" s="568"/>
      <c r="BC32" s="568"/>
      <c r="BD32" s="568"/>
      <c r="BE32" s="568"/>
      <c r="BF32" s="569"/>
      <c r="BG32" s="649">
        <v>99.6</v>
      </c>
      <c r="BH32" s="571"/>
      <c r="BI32" s="571"/>
      <c r="BJ32" s="571"/>
      <c r="BK32" s="571"/>
      <c r="BL32" s="571"/>
      <c r="BM32" s="634">
        <v>99.1</v>
      </c>
      <c r="BN32" s="571"/>
      <c r="BO32" s="571"/>
      <c r="BP32" s="571"/>
      <c r="BQ32" s="628"/>
      <c r="BR32" s="649">
        <v>99.7</v>
      </c>
      <c r="BS32" s="571"/>
      <c r="BT32" s="571"/>
      <c r="BU32" s="571"/>
      <c r="BV32" s="571"/>
      <c r="BW32" s="571"/>
      <c r="BX32" s="634">
        <v>99.2</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301</v>
      </c>
      <c r="C33" s="584"/>
      <c r="D33" s="584"/>
      <c r="E33" s="584"/>
      <c r="F33" s="584"/>
      <c r="G33" s="584"/>
      <c r="H33" s="584"/>
      <c r="I33" s="584"/>
      <c r="J33" s="584"/>
      <c r="K33" s="584"/>
      <c r="L33" s="584"/>
      <c r="M33" s="584"/>
      <c r="N33" s="584"/>
      <c r="O33" s="584"/>
      <c r="P33" s="584"/>
      <c r="Q33" s="585"/>
      <c r="R33" s="586">
        <v>453000</v>
      </c>
      <c r="S33" s="587"/>
      <c r="T33" s="587"/>
      <c r="U33" s="587"/>
      <c r="V33" s="587"/>
      <c r="W33" s="587"/>
      <c r="X33" s="587"/>
      <c r="Y33" s="588"/>
      <c r="Z33" s="639">
        <v>11.5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1426883</v>
      </c>
      <c r="CS33" s="605"/>
      <c r="CT33" s="605"/>
      <c r="CU33" s="605"/>
      <c r="CV33" s="605"/>
      <c r="CW33" s="605"/>
      <c r="CX33" s="605"/>
      <c r="CY33" s="606"/>
      <c r="CZ33" s="589">
        <v>38.799999999999997</v>
      </c>
      <c r="DA33" s="607"/>
      <c r="DB33" s="607"/>
      <c r="DC33" s="608"/>
      <c r="DD33" s="592">
        <v>1258881</v>
      </c>
      <c r="DE33" s="605"/>
      <c r="DF33" s="605"/>
      <c r="DG33" s="605"/>
      <c r="DH33" s="605"/>
      <c r="DI33" s="605"/>
      <c r="DJ33" s="605"/>
      <c r="DK33" s="606"/>
      <c r="DL33" s="592">
        <v>754011</v>
      </c>
      <c r="DM33" s="605"/>
      <c r="DN33" s="605"/>
      <c r="DO33" s="605"/>
      <c r="DP33" s="605"/>
      <c r="DQ33" s="605"/>
      <c r="DR33" s="605"/>
      <c r="DS33" s="605"/>
      <c r="DT33" s="605"/>
      <c r="DU33" s="605"/>
      <c r="DV33" s="606"/>
      <c r="DW33" s="609">
        <v>30.7</v>
      </c>
      <c r="DX33" s="610"/>
      <c r="DY33" s="610"/>
      <c r="DZ33" s="610"/>
      <c r="EA33" s="610"/>
      <c r="EB33" s="610"/>
      <c r="EC33" s="611"/>
    </row>
    <row r="34" spans="2:133" ht="11.25" customHeight="1" x14ac:dyDescent="0.15">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463955</v>
      </c>
      <c r="CS34" s="587"/>
      <c r="CT34" s="587"/>
      <c r="CU34" s="587"/>
      <c r="CV34" s="587"/>
      <c r="CW34" s="587"/>
      <c r="CX34" s="587"/>
      <c r="CY34" s="588"/>
      <c r="CZ34" s="589">
        <v>12.6</v>
      </c>
      <c r="DA34" s="607"/>
      <c r="DB34" s="607"/>
      <c r="DC34" s="608"/>
      <c r="DD34" s="592">
        <v>373943</v>
      </c>
      <c r="DE34" s="587"/>
      <c r="DF34" s="587"/>
      <c r="DG34" s="587"/>
      <c r="DH34" s="587"/>
      <c r="DI34" s="587"/>
      <c r="DJ34" s="587"/>
      <c r="DK34" s="588"/>
      <c r="DL34" s="592">
        <v>263081</v>
      </c>
      <c r="DM34" s="587"/>
      <c r="DN34" s="587"/>
      <c r="DO34" s="587"/>
      <c r="DP34" s="587"/>
      <c r="DQ34" s="587"/>
      <c r="DR34" s="587"/>
      <c r="DS34" s="587"/>
      <c r="DT34" s="587"/>
      <c r="DU34" s="587"/>
      <c r="DV34" s="588"/>
      <c r="DW34" s="609">
        <v>10.7</v>
      </c>
      <c r="DX34" s="610"/>
      <c r="DY34" s="610"/>
      <c r="DZ34" s="610"/>
      <c r="EA34" s="610"/>
      <c r="EB34" s="610"/>
      <c r="EC34" s="611"/>
    </row>
    <row r="35" spans="2:133" ht="11.25" customHeight="1" x14ac:dyDescent="0.15">
      <c r="B35" s="583" t="s">
        <v>307</v>
      </c>
      <c r="C35" s="584"/>
      <c r="D35" s="584"/>
      <c r="E35" s="584"/>
      <c r="F35" s="584"/>
      <c r="G35" s="584"/>
      <c r="H35" s="584"/>
      <c r="I35" s="584"/>
      <c r="J35" s="584"/>
      <c r="K35" s="584"/>
      <c r="L35" s="584"/>
      <c r="M35" s="584"/>
      <c r="N35" s="584"/>
      <c r="O35" s="584"/>
      <c r="P35" s="584"/>
      <c r="Q35" s="585"/>
      <c r="R35" s="586">
        <v>288600</v>
      </c>
      <c r="S35" s="587"/>
      <c r="T35" s="587"/>
      <c r="U35" s="587"/>
      <c r="V35" s="587"/>
      <c r="W35" s="587"/>
      <c r="X35" s="587"/>
      <c r="Y35" s="588"/>
      <c r="Z35" s="639">
        <v>7.3</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383905</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31179</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31568</v>
      </c>
      <c r="CS35" s="605"/>
      <c r="CT35" s="605"/>
      <c r="CU35" s="605"/>
      <c r="CV35" s="605"/>
      <c r="CW35" s="605"/>
      <c r="CX35" s="605"/>
      <c r="CY35" s="606"/>
      <c r="CZ35" s="589">
        <v>0.9</v>
      </c>
      <c r="DA35" s="607"/>
      <c r="DB35" s="607"/>
      <c r="DC35" s="608"/>
      <c r="DD35" s="592">
        <v>22458</v>
      </c>
      <c r="DE35" s="605"/>
      <c r="DF35" s="605"/>
      <c r="DG35" s="605"/>
      <c r="DH35" s="605"/>
      <c r="DI35" s="605"/>
      <c r="DJ35" s="605"/>
      <c r="DK35" s="606"/>
      <c r="DL35" s="592">
        <v>21771</v>
      </c>
      <c r="DM35" s="605"/>
      <c r="DN35" s="605"/>
      <c r="DO35" s="605"/>
      <c r="DP35" s="605"/>
      <c r="DQ35" s="605"/>
      <c r="DR35" s="605"/>
      <c r="DS35" s="605"/>
      <c r="DT35" s="605"/>
      <c r="DU35" s="605"/>
      <c r="DV35" s="606"/>
      <c r="DW35" s="609">
        <v>0.9</v>
      </c>
      <c r="DX35" s="610"/>
      <c r="DY35" s="610"/>
      <c r="DZ35" s="610"/>
      <c r="EA35" s="610"/>
      <c r="EB35" s="610"/>
      <c r="EC35" s="611"/>
    </row>
    <row r="36" spans="2:133" ht="11.25" customHeight="1" x14ac:dyDescent="0.15">
      <c r="B36" s="567" t="s">
        <v>311</v>
      </c>
      <c r="C36" s="568"/>
      <c r="D36" s="568"/>
      <c r="E36" s="568"/>
      <c r="F36" s="568"/>
      <c r="G36" s="568"/>
      <c r="H36" s="568"/>
      <c r="I36" s="568"/>
      <c r="J36" s="568"/>
      <c r="K36" s="568"/>
      <c r="L36" s="568"/>
      <c r="M36" s="568"/>
      <c r="N36" s="568"/>
      <c r="O36" s="568"/>
      <c r="P36" s="568"/>
      <c r="Q36" s="569"/>
      <c r="R36" s="570">
        <v>3942407</v>
      </c>
      <c r="S36" s="627"/>
      <c r="T36" s="627"/>
      <c r="U36" s="627"/>
      <c r="V36" s="627"/>
      <c r="W36" s="627"/>
      <c r="X36" s="627"/>
      <c r="Y36" s="630"/>
      <c r="Z36" s="631">
        <v>100</v>
      </c>
      <c r="AA36" s="631"/>
      <c r="AB36" s="631"/>
      <c r="AC36" s="631"/>
      <c r="AD36" s="632">
        <v>2168436</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70104</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27219</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439773</v>
      </c>
      <c r="CS36" s="587"/>
      <c r="CT36" s="587"/>
      <c r="CU36" s="587"/>
      <c r="CV36" s="587"/>
      <c r="CW36" s="587"/>
      <c r="CX36" s="587"/>
      <c r="CY36" s="588"/>
      <c r="CZ36" s="589">
        <v>12</v>
      </c>
      <c r="DA36" s="607"/>
      <c r="DB36" s="607"/>
      <c r="DC36" s="608"/>
      <c r="DD36" s="592">
        <v>403207</v>
      </c>
      <c r="DE36" s="587"/>
      <c r="DF36" s="587"/>
      <c r="DG36" s="587"/>
      <c r="DH36" s="587"/>
      <c r="DI36" s="587"/>
      <c r="DJ36" s="587"/>
      <c r="DK36" s="588"/>
      <c r="DL36" s="592">
        <v>274811</v>
      </c>
      <c r="DM36" s="587"/>
      <c r="DN36" s="587"/>
      <c r="DO36" s="587"/>
      <c r="DP36" s="587"/>
      <c r="DQ36" s="587"/>
      <c r="DR36" s="587"/>
      <c r="DS36" s="587"/>
      <c r="DT36" s="587"/>
      <c r="DU36" s="587"/>
      <c r="DV36" s="588"/>
      <c r="DW36" s="609">
        <v>11.2</v>
      </c>
      <c r="DX36" s="610"/>
      <c r="DY36" s="610"/>
      <c r="DZ36" s="610"/>
      <c r="EA36" s="610"/>
      <c r="EB36" s="610"/>
      <c r="EC36" s="611"/>
    </row>
    <row r="37" spans="2:133" ht="11.25" customHeight="1" x14ac:dyDescent="0.15">
      <c r="AQ37" s="612" t="s">
        <v>315</v>
      </c>
      <c r="AR37" s="613"/>
      <c r="AS37" s="613"/>
      <c r="AT37" s="613"/>
      <c r="AU37" s="613"/>
      <c r="AV37" s="613"/>
      <c r="AW37" s="613"/>
      <c r="AX37" s="613"/>
      <c r="AY37" s="614"/>
      <c r="AZ37" s="586">
        <v>61602</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628</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149972</v>
      </c>
      <c r="CS37" s="605"/>
      <c r="CT37" s="605"/>
      <c r="CU37" s="605"/>
      <c r="CV37" s="605"/>
      <c r="CW37" s="605"/>
      <c r="CX37" s="605"/>
      <c r="CY37" s="606"/>
      <c r="CZ37" s="589">
        <v>4.0999999999999996</v>
      </c>
      <c r="DA37" s="607"/>
      <c r="DB37" s="607"/>
      <c r="DC37" s="608"/>
      <c r="DD37" s="592">
        <v>149972</v>
      </c>
      <c r="DE37" s="605"/>
      <c r="DF37" s="605"/>
      <c r="DG37" s="605"/>
      <c r="DH37" s="605"/>
      <c r="DI37" s="605"/>
      <c r="DJ37" s="605"/>
      <c r="DK37" s="606"/>
      <c r="DL37" s="592">
        <v>129527</v>
      </c>
      <c r="DM37" s="605"/>
      <c r="DN37" s="605"/>
      <c r="DO37" s="605"/>
      <c r="DP37" s="605"/>
      <c r="DQ37" s="605"/>
      <c r="DR37" s="605"/>
      <c r="DS37" s="605"/>
      <c r="DT37" s="605"/>
      <c r="DU37" s="605"/>
      <c r="DV37" s="606"/>
      <c r="DW37" s="609">
        <v>5.3</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v>23017</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1139</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322303</v>
      </c>
      <c r="CS38" s="587"/>
      <c r="CT38" s="587"/>
      <c r="CU38" s="587"/>
      <c r="CV38" s="587"/>
      <c r="CW38" s="587"/>
      <c r="CX38" s="587"/>
      <c r="CY38" s="588"/>
      <c r="CZ38" s="589">
        <v>8.8000000000000007</v>
      </c>
      <c r="DA38" s="607"/>
      <c r="DB38" s="607"/>
      <c r="DC38" s="608"/>
      <c r="DD38" s="592">
        <v>309300</v>
      </c>
      <c r="DE38" s="587"/>
      <c r="DF38" s="587"/>
      <c r="DG38" s="587"/>
      <c r="DH38" s="587"/>
      <c r="DI38" s="587"/>
      <c r="DJ38" s="587"/>
      <c r="DK38" s="588"/>
      <c r="DL38" s="592">
        <v>194348</v>
      </c>
      <c r="DM38" s="587"/>
      <c r="DN38" s="587"/>
      <c r="DO38" s="587"/>
      <c r="DP38" s="587"/>
      <c r="DQ38" s="587"/>
      <c r="DR38" s="587"/>
      <c r="DS38" s="587"/>
      <c r="DT38" s="587"/>
      <c r="DU38" s="587"/>
      <c r="DV38" s="588"/>
      <c r="DW38" s="609">
        <v>7.9</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v>300</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84</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159284</v>
      </c>
      <c r="CS39" s="605"/>
      <c r="CT39" s="605"/>
      <c r="CU39" s="605"/>
      <c r="CV39" s="605"/>
      <c r="CW39" s="605"/>
      <c r="CX39" s="605"/>
      <c r="CY39" s="606"/>
      <c r="CZ39" s="589">
        <v>4.3</v>
      </c>
      <c r="DA39" s="607"/>
      <c r="DB39" s="607"/>
      <c r="DC39" s="608"/>
      <c r="DD39" s="592">
        <v>149973</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57362</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68</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10000</v>
      </c>
      <c r="CS40" s="587"/>
      <c r="CT40" s="587"/>
      <c r="CU40" s="587"/>
      <c r="CV40" s="587"/>
      <c r="CW40" s="587"/>
      <c r="CX40" s="587"/>
      <c r="CY40" s="588"/>
      <c r="CZ40" s="589">
        <v>0.3</v>
      </c>
      <c r="DA40" s="607"/>
      <c r="DB40" s="607"/>
      <c r="DC40" s="608"/>
      <c r="DD40" s="592" t="s">
        <v>325</v>
      </c>
      <c r="DE40" s="587"/>
      <c r="DF40" s="587"/>
      <c r="DG40" s="587"/>
      <c r="DH40" s="587"/>
      <c r="DI40" s="587"/>
      <c r="DJ40" s="587"/>
      <c r="DK40" s="588"/>
      <c r="DL40" s="592" t="s">
        <v>325</v>
      </c>
      <c r="DM40" s="587"/>
      <c r="DN40" s="587"/>
      <c r="DO40" s="587"/>
      <c r="DP40" s="587"/>
      <c r="DQ40" s="587"/>
      <c r="DR40" s="587"/>
      <c r="DS40" s="587"/>
      <c r="DT40" s="587"/>
      <c r="DU40" s="587"/>
      <c r="DV40" s="588"/>
      <c r="DW40" s="609" t="s">
        <v>325</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171520</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298</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638753</v>
      </c>
      <c r="CS42" s="587"/>
      <c r="CT42" s="587"/>
      <c r="CU42" s="587"/>
      <c r="CV42" s="587"/>
      <c r="CW42" s="587"/>
      <c r="CX42" s="587"/>
      <c r="CY42" s="588"/>
      <c r="CZ42" s="589">
        <v>17.399999999999999</v>
      </c>
      <c r="DA42" s="590"/>
      <c r="DB42" s="590"/>
      <c r="DC42" s="591"/>
      <c r="DD42" s="592">
        <v>228005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24978</v>
      </c>
      <c r="CS43" s="605"/>
      <c r="CT43" s="605"/>
      <c r="CU43" s="605"/>
      <c r="CV43" s="605"/>
      <c r="CW43" s="605"/>
      <c r="CX43" s="605"/>
      <c r="CY43" s="606"/>
      <c r="CZ43" s="589">
        <v>0.7</v>
      </c>
      <c r="DA43" s="607"/>
      <c r="DB43" s="607"/>
      <c r="DC43" s="608"/>
      <c r="DD43" s="592">
        <v>24978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337</v>
      </c>
      <c r="CD44" s="599" t="s">
        <v>288</v>
      </c>
      <c r="CE44" s="600"/>
      <c r="CF44" s="583" t="s">
        <v>338</v>
      </c>
      <c r="CG44" s="584"/>
      <c r="CH44" s="584"/>
      <c r="CI44" s="584"/>
      <c r="CJ44" s="584"/>
      <c r="CK44" s="584"/>
      <c r="CL44" s="584"/>
      <c r="CM44" s="584"/>
      <c r="CN44" s="584"/>
      <c r="CO44" s="584"/>
      <c r="CP44" s="584"/>
      <c r="CQ44" s="585"/>
      <c r="CR44" s="586">
        <v>638753</v>
      </c>
      <c r="CS44" s="587"/>
      <c r="CT44" s="587"/>
      <c r="CU44" s="587"/>
      <c r="CV44" s="587"/>
      <c r="CW44" s="587"/>
      <c r="CX44" s="587"/>
      <c r="CY44" s="588"/>
      <c r="CZ44" s="589">
        <v>17.399999999999999</v>
      </c>
      <c r="DA44" s="590"/>
      <c r="DB44" s="590"/>
      <c r="DC44" s="591"/>
      <c r="DD44" s="592">
        <v>228005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339</v>
      </c>
      <c r="CG45" s="584"/>
      <c r="CH45" s="584"/>
      <c r="CI45" s="584"/>
      <c r="CJ45" s="584"/>
      <c r="CK45" s="584"/>
      <c r="CL45" s="584"/>
      <c r="CM45" s="584"/>
      <c r="CN45" s="584"/>
      <c r="CO45" s="584"/>
      <c r="CP45" s="584"/>
      <c r="CQ45" s="585"/>
      <c r="CR45" s="586">
        <v>460487</v>
      </c>
      <c r="CS45" s="605"/>
      <c r="CT45" s="605"/>
      <c r="CU45" s="605"/>
      <c r="CV45" s="605"/>
      <c r="CW45" s="605"/>
      <c r="CX45" s="605"/>
      <c r="CY45" s="606"/>
      <c r="CZ45" s="589">
        <v>12.5</v>
      </c>
      <c r="DA45" s="607"/>
      <c r="DB45" s="607"/>
      <c r="DC45" s="608"/>
      <c r="DD45" s="592">
        <v>71218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340</v>
      </c>
      <c r="CG46" s="584"/>
      <c r="CH46" s="584"/>
      <c r="CI46" s="584"/>
      <c r="CJ46" s="584"/>
      <c r="CK46" s="584"/>
      <c r="CL46" s="584"/>
      <c r="CM46" s="584"/>
      <c r="CN46" s="584"/>
      <c r="CO46" s="584"/>
      <c r="CP46" s="584"/>
      <c r="CQ46" s="585"/>
      <c r="CR46" s="586">
        <v>154666</v>
      </c>
      <c r="CS46" s="587"/>
      <c r="CT46" s="587"/>
      <c r="CU46" s="587"/>
      <c r="CV46" s="587"/>
      <c r="CW46" s="587"/>
      <c r="CX46" s="587"/>
      <c r="CY46" s="588"/>
      <c r="CZ46" s="589">
        <v>4.2</v>
      </c>
      <c r="DA46" s="590"/>
      <c r="DB46" s="590"/>
      <c r="DC46" s="591"/>
      <c r="DD46" s="592">
        <v>153002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341</v>
      </c>
      <c r="CG47" s="584"/>
      <c r="CH47" s="584"/>
      <c r="CI47" s="584"/>
      <c r="CJ47" s="584"/>
      <c r="CK47" s="584"/>
      <c r="CL47" s="584"/>
      <c r="CM47" s="584"/>
      <c r="CN47" s="584"/>
      <c r="CO47" s="584"/>
      <c r="CP47" s="584"/>
      <c r="CQ47" s="585"/>
      <c r="CR47" s="586" t="s">
        <v>325</v>
      </c>
      <c r="CS47" s="605"/>
      <c r="CT47" s="605"/>
      <c r="CU47" s="605"/>
      <c r="CV47" s="605"/>
      <c r="CW47" s="605"/>
      <c r="CX47" s="605"/>
      <c r="CY47" s="606"/>
      <c r="CZ47" s="589" t="s">
        <v>325</v>
      </c>
      <c r="DA47" s="607"/>
      <c r="DB47" s="607"/>
      <c r="DC47" s="608"/>
      <c r="DD47" s="592" t="s">
        <v>325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342</v>
      </c>
      <c r="CG48" s="584"/>
      <c r="CH48" s="584"/>
      <c r="CI48" s="584"/>
      <c r="CJ48" s="584"/>
      <c r="CK48" s="584"/>
      <c r="CL48" s="584"/>
      <c r="CM48" s="584"/>
      <c r="CN48" s="584"/>
      <c r="CO48" s="584"/>
      <c r="CP48" s="584"/>
      <c r="CQ48" s="585"/>
      <c r="CR48" s="586" t="s">
        <v>325</v>
      </c>
      <c r="CS48" s="587"/>
      <c r="CT48" s="587"/>
      <c r="CU48" s="587"/>
      <c r="CV48" s="587"/>
      <c r="CW48" s="587"/>
      <c r="CX48" s="587"/>
      <c r="CY48" s="588"/>
      <c r="CZ48" s="589" t="s">
        <v>325</v>
      </c>
      <c r="DA48" s="590"/>
      <c r="DB48" s="590"/>
      <c r="DC48" s="591"/>
      <c r="DD48" s="592" t="s">
        <v>325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3677216</v>
      </c>
      <c r="CS49" s="571"/>
      <c r="CT49" s="571"/>
      <c r="CU49" s="571"/>
      <c r="CV49" s="571"/>
      <c r="CW49" s="571"/>
      <c r="CX49" s="571"/>
      <c r="CY49" s="572"/>
      <c r="CZ49" s="573">
        <v>100</v>
      </c>
      <c r="DA49" s="574"/>
      <c r="DB49" s="574"/>
      <c r="DC49" s="575"/>
      <c r="DD49" s="576">
        <v>2706221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3951</v>
      </c>
      <c r="R7" s="1099"/>
      <c r="S7" s="1099"/>
      <c r="T7" s="1099"/>
      <c r="U7" s="1099"/>
      <c r="V7" s="1099">
        <v>3686</v>
      </c>
      <c r="W7" s="1099"/>
      <c r="X7" s="1099"/>
      <c r="Y7" s="1099"/>
      <c r="Z7" s="1099"/>
      <c r="AA7" s="1099">
        <f>Q7-V7</f>
        <v>265</v>
      </c>
      <c r="AB7" s="1099"/>
      <c r="AC7" s="1099"/>
      <c r="AD7" s="1099"/>
      <c r="AE7" s="1100"/>
      <c r="AF7" s="1101">
        <v>250</v>
      </c>
      <c r="AG7" s="1102"/>
      <c r="AH7" s="1102"/>
      <c r="AI7" s="1102"/>
      <c r="AJ7" s="1103"/>
      <c r="AK7" s="1085" t="s">
        <v>548</v>
      </c>
      <c r="AL7" s="1086"/>
      <c r="AM7" s="1086"/>
      <c r="AN7" s="1086"/>
      <c r="AO7" s="1086"/>
      <c r="AP7" s="1086">
        <v>4400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546</v>
      </c>
      <c r="BT7" s="1090"/>
      <c r="BU7" s="1090"/>
      <c r="BV7" s="1090"/>
      <c r="BW7" s="1090"/>
      <c r="BX7" s="1090"/>
      <c r="BY7" s="1090"/>
      <c r="BZ7" s="1090"/>
      <c r="CA7" s="1090"/>
      <c r="CB7" s="1090"/>
      <c r="CC7" s="1090"/>
      <c r="CD7" s="1090"/>
      <c r="CE7" s="1090"/>
      <c r="CF7" s="1090"/>
      <c r="CG7" s="1091"/>
      <c r="CH7" s="1082"/>
      <c r="CI7" s="1083"/>
      <c r="CJ7" s="1083"/>
      <c r="CK7" s="1083"/>
      <c r="CL7" s="1084"/>
      <c r="CM7" s="1082">
        <v>3</v>
      </c>
      <c r="CN7" s="1083"/>
      <c r="CO7" s="1083"/>
      <c r="CP7" s="1083"/>
      <c r="CQ7" s="1084"/>
      <c r="CR7" s="1082">
        <v>5</v>
      </c>
      <c r="CS7" s="1083"/>
      <c r="CT7" s="1083"/>
      <c r="CU7" s="1083"/>
      <c r="CV7" s="1084"/>
      <c r="CW7" s="1082">
        <v>18</v>
      </c>
      <c r="CX7" s="1083"/>
      <c r="CY7" s="1083"/>
      <c r="CZ7" s="1083"/>
      <c r="DA7" s="1084"/>
      <c r="DB7" s="1082" t="s">
        <v>549</v>
      </c>
      <c r="DC7" s="1083"/>
      <c r="DD7" s="1083"/>
      <c r="DE7" s="1083"/>
      <c r="DF7" s="1084"/>
      <c r="DG7" s="1082" t="s">
        <v>549</v>
      </c>
      <c r="DH7" s="1083"/>
      <c r="DI7" s="1083"/>
      <c r="DJ7" s="1083"/>
      <c r="DK7" s="1084"/>
      <c r="DL7" s="1082" t="s">
        <v>549</v>
      </c>
      <c r="DM7" s="1083"/>
      <c r="DN7" s="1083"/>
      <c r="DO7" s="1083"/>
      <c r="DP7" s="1084"/>
      <c r="DQ7" s="1082" t="s">
        <v>549</v>
      </c>
      <c r="DR7" s="1083"/>
      <c r="DS7" s="1083"/>
      <c r="DT7" s="1083"/>
      <c r="DU7" s="1084"/>
      <c r="DV7" s="1109"/>
      <c r="DW7" s="1110"/>
      <c r="DX7" s="1110"/>
      <c r="DY7" s="1110"/>
      <c r="DZ7" s="1111"/>
      <c r="EA7" s="205"/>
    </row>
    <row r="8" spans="1:131" s="206" customFormat="1" ht="26.25" customHeight="1" x14ac:dyDescent="0.15">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547</v>
      </c>
      <c r="BT8" s="1009"/>
      <c r="BU8" s="1009"/>
      <c r="BV8" s="1009"/>
      <c r="BW8" s="1009"/>
      <c r="BX8" s="1009"/>
      <c r="BY8" s="1009"/>
      <c r="BZ8" s="1009"/>
      <c r="CA8" s="1009"/>
      <c r="CB8" s="1009"/>
      <c r="CC8" s="1009"/>
      <c r="CD8" s="1009"/>
      <c r="CE8" s="1009"/>
      <c r="CF8" s="1009"/>
      <c r="CG8" s="1010"/>
      <c r="CH8" s="983"/>
      <c r="CI8" s="984"/>
      <c r="CJ8" s="984"/>
      <c r="CK8" s="984"/>
      <c r="CL8" s="985"/>
      <c r="CM8" s="983">
        <v>600</v>
      </c>
      <c r="CN8" s="984"/>
      <c r="CO8" s="984"/>
      <c r="CP8" s="984"/>
      <c r="CQ8" s="985"/>
      <c r="CR8" s="983">
        <v>10</v>
      </c>
      <c r="CS8" s="984"/>
      <c r="CT8" s="984"/>
      <c r="CU8" s="984"/>
      <c r="CV8" s="985"/>
      <c r="CW8" s="983">
        <v>0</v>
      </c>
      <c r="CX8" s="984"/>
      <c r="CY8" s="984"/>
      <c r="CZ8" s="984"/>
      <c r="DA8" s="985"/>
      <c r="DB8" s="983" t="s">
        <v>549</v>
      </c>
      <c r="DC8" s="984"/>
      <c r="DD8" s="984"/>
      <c r="DE8" s="984"/>
      <c r="DF8" s="985"/>
      <c r="DG8" s="983">
        <v>585</v>
      </c>
      <c r="DH8" s="984"/>
      <c r="DI8" s="984"/>
      <c r="DJ8" s="984"/>
      <c r="DK8" s="985"/>
      <c r="DL8" s="983" t="s">
        <v>549</v>
      </c>
      <c r="DM8" s="984"/>
      <c r="DN8" s="984"/>
      <c r="DO8" s="984"/>
      <c r="DP8" s="985"/>
      <c r="DQ8" s="983" t="s">
        <v>549</v>
      </c>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368</v>
      </c>
      <c r="B23" s="938" t="s">
        <v>369</v>
      </c>
      <c r="C23" s="939"/>
      <c r="D23" s="939"/>
      <c r="E23" s="939"/>
      <c r="F23" s="939"/>
      <c r="G23" s="939"/>
      <c r="H23" s="939"/>
      <c r="I23" s="939"/>
      <c r="J23" s="939"/>
      <c r="K23" s="939"/>
      <c r="L23" s="939"/>
      <c r="M23" s="939"/>
      <c r="N23" s="939"/>
      <c r="O23" s="939"/>
      <c r="P23" s="940"/>
      <c r="Q23" s="1062">
        <f>Q7</f>
        <v>3951</v>
      </c>
      <c r="R23" s="1063"/>
      <c r="S23" s="1063"/>
      <c r="T23" s="1063"/>
      <c r="U23" s="1063"/>
      <c r="V23" s="1063">
        <f>V7</f>
        <v>3686</v>
      </c>
      <c r="W23" s="1063"/>
      <c r="X23" s="1063"/>
      <c r="Y23" s="1063"/>
      <c r="Z23" s="1063"/>
      <c r="AA23" s="1063">
        <f>AA7</f>
        <v>265</v>
      </c>
      <c r="AB23" s="1063"/>
      <c r="AC23" s="1063"/>
      <c r="AD23" s="1063"/>
      <c r="AE23" s="1064"/>
      <c r="AF23" s="1065">
        <v>250</v>
      </c>
      <c r="AG23" s="1063"/>
      <c r="AH23" s="1063"/>
      <c r="AI23" s="1063"/>
      <c r="AJ23" s="1066"/>
      <c r="AK23" s="1067"/>
      <c r="AL23" s="1068"/>
      <c r="AM23" s="1068"/>
      <c r="AN23" s="1068"/>
      <c r="AO23" s="1068"/>
      <c r="AP23" s="1063">
        <f>AP7</f>
        <v>4400</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380</v>
      </c>
      <c r="C28" s="1045"/>
      <c r="D28" s="1045"/>
      <c r="E28" s="1045"/>
      <c r="F28" s="1045"/>
      <c r="G28" s="1045"/>
      <c r="H28" s="1045"/>
      <c r="I28" s="1045"/>
      <c r="J28" s="1045"/>
      <c r="K28" s="1045"/>
      <c r="L28" s="1045"/>
      <c r="M28" s="1045"/>
      <c r="N28" s="1045"/>
      <c r="O28" s="1045"/>
      <c r="P28" s="1046"/>
      <c r="Q28" s="1047">
        <v>546</v>
      </c>
      <c r="R28" s="1048"/>
      <c r="S28" s="1048"/>
      <c r="T28" s="1048"/>
      <c r="U28" s="1048"/>
      <c r="V28" s="1048">
        <v>515</v>
      </c>
      <c r="W28" s="1048"/>
      <c r="X28" s="1048"/>
      <c r="Y28" s="1048"/>
      <c r="Z28" s="1048"/>
      <c r="AA28" s="1048">
        <f t="shared" ref="AA28:AA33" si="0">Q28-V28</f>
        <v>31</v>
      </c>
      <c r="AB28" s="1048"/>
      <c r="AC28" s="1048"/>
      <c r="AD28" s="1048"/>
      <c r="AE28" s="1049"/>
      <c r="AF28" s="1050">
        <v>31</v>
      </c>
      <c r="AG28" s="1048"/>
      <c r="AH28" s="1048"/>
      <c r="AI28" s="1048"/>
      <c r="AJ28" s="1051"/>
      <c r="AK28" s="1052">
        <v>52</v>
      </c>
      <c r="AL28" s="1040"/>
      <c r="AM28" s="1040"/>
      <c r="AN28" s="1040"/>
      <c r="AO28" s="1040"/>
      <c r="AP28" s="1040" t="s">
        <v>548</v>
      </c>
      <c r="AQ28" s="1040"/>
      <c r="AR28" s="1040"/>
      <c r="AS28" s="1040"/>
      <c r="AT28" s="1040"/>
      <c r="AU28" s="1040" t="s">
        <v>548</v>
      </c>
      <c r="AV28" s="1040"/>
      <c r="AW28" s="1040"/>
      <c r="AX28" s="1040"/>
      <c r="AY28" s="1040"/>
      <c r="AZ28" s="1041" t="s">
        <v>548</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381</v>
      </c>
      <c r="C29" s="1026"/>
      <c r="D29" s="1026"/>
      <c r="E29" s="1026"/>
      <c r="F29" s="1026"/>
      <c r="G29" s="1026"/>
      <c r="H29" s="1026"/>
      <c r="I29" s="1026"/>
      <c r="J29" s="1026"/>
      <c r="K29" s="1026"/>
      <c r="L29" s="1026"/>
      <c r="M29" s="1026"/>
      <c r="N29" s="1026"/>
      <c r="O29" s="1026"/>
      <c r="P29" s="1027"/>
      <c r="Q29" s="1037">
        <v>441</v>
      </c>
      <c r="R29" s="1038"/>
      <c r="S29" s="1038"/>
      <c r="T29" s="1038"/>
      <c r="U29" s="1038"/>
      <c r="V29" s="1038">
        <v>413</v>
      </c>
      <c r="W29" s="1038"/>
      <c r="X29" s="1038"/>
      <c r="Y29" s="1038"/>
      <c r="Z29" s="1038"/>
      <c r="AA29" s="1038">
        <f t="shared" si="0"/>
        <v>28</v>
      </c>
      <c r="AB29" s="1038"/>
      <c r="AC29" s="1038"/>
      <c r="AD29" s="1038"/>
      <c r="AE29" s="1039"/>
      <c r="AF29" s="1031">
        <v>28</v>
      </c>
      <c r="AG29" s="1032"/>
      <c r="AH29" s="1032"/>
      <c r="AI29" s="1032"/>
      <c r="AJ29" s="1033"/>
      <c r="AK29" s="974">
        <v>88</v>
      </c>
      <c r="AL29" s="965"/>
      <c r="AM29" s="965"/>
      <c r="AN29" s="965"/>
      <c r="AO29" s="965"/>
      <c r="AP29" s="965" t="s">
        <v>548</v>
      </c>
      <c r="AQ29" s="965"/>
      <c r="AR29" s="965"/>
      <c r="AS29" s="965"/>
      <c r="AT29" s="965"/>
      <c r="AU29" s="965" t="s">
        <v>548</v>
      </c>
      <c r="AV29" s="965"/>
      <c r="AW29" s="965"/>
      <c r="AX29" s="965"/>
      <c r="AY29" s="965"/>
      <c r="AZ29" s="1036" t="s">
        <v>548</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382</v>
      </c>
      <c r="C30" s="1026"/>
      <c r="D30" s="1026"/>
      <c r="E30" s="1026"/>
      <c r="F30" s="1026"/>
      <c r="G30" s="1026"/>
      <c r="H30" s="1026"/>
      <c r="I30" s="1026"/>
      <c r="J30" s="1026"/>
      <c r="K30" s="1026"/>
      <c r="L30" s="1026"/>
      <c r="M30" s="1026"/>
      <c r="N30" s="1026"/>
      <c r="O30" s="1026"/>
      <c r="P30" s="1027"/>
      <c r="Q30" s="1037">
        <v>51</v>
      </c>
      <c r="R30" s="1038"/>
      <c r="S30" s="1038"/>
      <c r="T30" s="1038"/>
      <c r="U30" s="1038"/>
      <c r="V30" s="1038">
        <v>50</v>
      </c>
      <c r="W30" s="1038"/>
      <c r="X30" s="1038"/>
      <c r="Y30" s="1038"/>
      <c r="Z30" s="1038"/>
      <c r="AA30" s="1038">
        <f t="shared" si="0"/>
        <v>1</v>
      </c>
      <c r="AB30" s="1038"/>
      <c r="AC30" s="1038"/>
      <c r="AD30" s="1038"/>
      <c r="AE30" s="1039"/>
      <c r="AF30" s="1031">
        <v>1</v>
      </c>
      <c r="AG30" s="1032"/>
      <c r="AH30" s="1032"/>
      <c r="AI30" s="1032"/>
      <c r="AJ30" s="1033"/>
      <c r="AK30" s="974">
        <v>11</v>
      </c>
      <c r="AL30" s="965"/>
      <c r="AM30" s="965"/>
      <c r="AN30" s="965"/>
      <c r="AO30" s="965"/>
      <c r="AP30" s="965" t="s">
        <v>548</v>
      </c>
      <c r="AQ30" s="965"/>
      <c r="AR30" s="965"/>
      <c r="AS30" s="965"/>
      <c r="AT30" s="965"/>
      <c r="AU30" s="965" t="s">
        <v>548</v>
      </c>
      <c r="AV30" s="965"/>
      <c r="AW30" s="965"/>
      <c r="AX30" s="965"/>
      <c r="AY30" s="965"/>
      <c r="AZ30" s="1036" t="s">
        <v>548</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383</v>
      </c>
      <c r="C31" s="1026"/>
      <c r="D31" s="1026"/>
      <c r="E31" s="1026"/>
      <c r="F31" s="1026"/>
      <c r="G31" s="1026"/>
      <c r="H31" s="1026"/>
      <c r="I31" s="1026"/>
      <c r="J31" s="1026"/>
      <c r="K31" s="1026"/>
      <c r="L31" s="1026"/>
      <c r="M31" s="1026"/>
      <c r="N31" s="1026"/>
      <c r="O31" s="1026"/>
      <c r="P31" s="1027"/>
      <c r="Q31" s="1037">
        <v>61</v>
      </c>
      <c r="R31" s="1038"/>
      <c r="S31" s="1038"/>
      <c r="T31" s="1038"/>
      <c r="U31" s="1038"/>
      <c r="V31" s="1038">
        <v>60</v>
      </c>
      <c r="W31" s="1038"/>
      <c r="X31" s="1038"/>
      <c r="Y31" s="1038"/>
      <c r="Z31" s="1038"/>
      <c r="AA31" s="1038">
        <f t="shared" si="0"/>
        <v>1</v>
      </c>
      <c r="AB31" s="1038"/>
      <c r="AC31" s="1038"/>
      <c r="AD31" s="1038"/>
      <c r="AE31" s="1039"/>
      <c r="AF31" s="1031">
        <v>1</v>
      </c>
      <c r="AG31" s="1032"/>
      <c r="AH31" s="1032"/>
      <c r="AI31" s="1032"/>
      <c r="AJ31" s="1033"/>
      <c r="AK31" s="974">
        <v>27</v>
      </c>
      <c r="AL31" s="965"/>
      <c r="AM31" s="965"/>
      <c r="AN31" s="965"/>
      <c r="AO31" s="965"/>
      <c r="AP31" s="965" t="s">
        <v>548</v>
      </c>
      <c r="AQ31" s="965"/>
      <c r="AR31" s="965"/>
      <c r="AS31" s="965"/>
      <c r="AT31" s="965"/>
      <c r="AU31" s="965" t="s">
        <v>548</v>
      </c>
      <c r="AV31" s="965"/>
      <c r="AW31" s="965"/>
      <c r="AX31" s="965"/>
      <c r="AY31" s="965"/>
      <c r="AZ31" s="1036" t="s">
        <v>548</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384</v>
      </c>
      <c r="C32" s="1026"/>
      <c r="D32" s="1026"/>
      <c r="E32" s="1026"/>
      <c r="F32" s="1026"/>
      <c r="G32" s="1026"/>
      <c r="H32" s="1026"/>
      <c r="I32" s="1026"/>
      <c r="J32" s="1026"/>
      <c r="K32" s="1026"/>
      <c r="L32" s="1026"/>
      <c r="M32" s="1026"/>
      <c r="N32" s="1026"/>
      <c r="O32" s="1026"/>
      <c r="P32" s="1027"/>
      <c r="Q32" s="1037">
        <v>30</v>
      </c>
      <c r="R32" s="1038"/>
      <c r="S32" s="1038"/>
      <c r="T32" s="1038"/>
      <c r="U32" s="1038"/>
      <c r="V32" s="1038">
        <v>28</v>
      </c>
      <c r="W32" s="1038"/>
      <c r="X32" s="1038"/>
      <c r="Y32" s="1038"/>
      <c r="Z32" s="1038"/>
      <c r="AA32" s="1038">
        <f t="shared" si="0"/>
        <v>2</v>
      </c>
      <c r="AB32" s="1038"/>
      <c r="AC32" s="1038"/>
      <c r="AD32" s="1038"/>
      <c r="AE32" s="1039"/>
      <c r="AF32" s="1031">
        <v>2</v>
      </c>
      <c r="AG32" s="1032"/>
      <c r="AH32" s="1032"/>
      <c r="AI32" s="1032"/>
      <c r="AJ32" s="1033"/>
      <c r="AK32" s="974">
        <v>0</v>
      </c>
      <c r="AL32" s="965"/>
      <c r="AM32" s="965"/>
      <c r="AN32" s="965"/>
      <c r="AO32" s="965"/>
      <c r="AP32" s="965" t="s">
        <v>548</v>
      </c>
      <c r="AQ32" s="965"/>
      <c r="AR32" s="965"/>
      <c r="AS32" s="965"/>
      <c r="AT32" s="965"/>
      <c r="AU32" s="965" t="s">
        <v>548</v>
      </c>
      <c r="AV32" s="965"/>
      <c r="AW32" s="965"/>
      <c r="AX32" s="965"/>
      <c r="AY32" s="965"/>
      <c r="AZ32" s="1036" t="s">
        <v>548</v>
      </c>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386</v>
      </c>
      <c r="C33" s="1026"/>
      <c r="D33" s="1026"/>
      <c r="E33" s="1026"/>
      <c r="F33" s="1026"/>
      <c r="G33" s="1026"/>
      <c r="H33" s="1026"/>
      <c r="I33" s="1026"/>
      <c r="J33" s="1026"/>
      <c r="K33" s="1026"/>
      <c r="L33" s="1026"/>
      <c r="M33" s="1026"/>
      <c r="N33" s="1026"/>
      <c r="O33" s="1026"/>
      <c r="P33" s="1027"/>
      <c r="Q33" s="1037">
        <v>186</v>
      </c>
      <c r="R33" s="1038"/>
      <c r="S33" s="1038"/>
      <c r="T33" s="1038"/>
      <c r="U33" s="1038"/>
      <c r="V33" s="1038">
        <v>180</v>
      </c>
      <c r="W33" s="1038"/>
      <c r="X33" s="1038"/>
      <c r="Y33" s="1038"/>
      <c r="Z33" s="1038"/>
      <c r="AA33" s="1038">
        <f t="shared" si="0"/>
        <v>6</v>
      </c>
      <c r="AB33" s="1038"/>
      <c r="AC33" s="1038"/>
      <c r="AD33" s="1038"/>
      <c r="AE33" s="1039"/>
      <c r="AF33" s="1031">
        <v>6</v>
      </c>
      <c r="AG33" s="1032"/>
      <c r="AH33" s="1032"/>
      <c r="AI33" s="1032"/>
      <c r="AJ33" s="1033"/>
      <c r="AK33" s="974">
        <v>67</v>
      </c>
      <c r="AL33" s="965"/>
      <c r="AM33" s="965"/>
      <c r="AN33" s="965"/>
      <c r="AO33" s="965"/>
      <c r="AP33" s="965">
        <v>585</v>
      </c>
      <c r="AQ33" s="965"/>
      <c r="AR33" s="965"/>
      <c r="AS33" s="965"/>
      <c r="AT33" s="965"/>
      <c r="AU33" s="965">
        <v>52</v>
      </c>
      <c r="AV33" s="965"/>
      <c r="AW33" s="965"/>
      <c r="AX33" s="965"/>
      <c r="AY33" s="965"/>
      <c r="AZ33" s="1036" t="s">
        <v>548</v>
      </c>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387</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368</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68</v>
      </c>
      <c r="AG63" s="953"/>
      <c r="AH63" s="953"/>
      <c r="AI63" s="953"/>
      <c r="AJ63" s="1018"/>
      <c r="AK63" s="1019"/>
      <c r="AL63" s="957"/>
      <c r="AM63" s="957"/>
      <c r="AN63" s="957"/>
      <c r="AO63" s="957"/>
      <c r="AP63" s="953">
        <f>AP33</f>
        <v>585</v>
      </c>
      <c r="AQ63" s="953"/>
      <c r="AR63" s="953"/>
      <c r="AS63" s="953"/>
      <c r="AT63" s="953"/>
      <c r="AU63" s="953">
        <f>AU33</f>
        <v>52</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390</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391</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530</v>
      </c>
      <c r="C68" s="980"/>
      <c r="D68" s="980"/>
      <c r="E68" s="980"/>
      <c r="F68" s="980"/>
      <c r="G68" s="980"/>
      <c r="H68" s="980"/>
      <c r="I68" s="980"/>
      <c r="J68" s="980"/>
      <c r="K68" s="980"/>
      <c r="L68" s="980"/>
      <c r="M68" s="980"/>
      <c r="N68" s="980"/>
      <c r="O68" s="980"/>
      <c r="P68" s="981"/>
      <c r="Q68" s="982">
        <v>1196</v>
      </c>
      <c r="R68" s="976"/>
      <c r="S68" s="976"/>
      <c r="T68" s="976"/>
      <c r="U68" s="976"/>
      <c r="V68" s="976">
        <v>1092</v>
      </c>
      <c r="W68" s="976"/>
      <c r="X68" s="976"/>
      <c r="Y68" s="976"/>
      <c r="Z68" s="976"/>
      <c r="AA68" s="976">
        <f>Q68-V68</f>
        <v>104</v>
      </c>
      <c r="AB68" s="976"/>
      <c r="AC68" s="976"/>
      <c r="AD68" s="976"/>
      <c r="AE68" s="976"/>
      <c r="AF68" s="976">
        <f>Q68-V68</f>
        <v>104</v>
      </c>
      <c r="AG68" s="976"/>
      <c r="AH68" s="976"/>
      <c r="AI68" s="976"/>
      <c r="AJ68" s="976"/>
      <c r="AK68" s="976" t="s">
        <v>548</v>
      </c>
      <c r="AL68" s="976"/>
      <c r="AM68" s="976"/>
      <c r="AN68" s="976"/>
      <c r="AO68" s="976"/>
      <c r="AP68" s="976">
        <v>351</v>
      </c>
      <c r="AQ68" s="976"/>
      <c r="AR68" s="976"/>
      <c r="AS68" s="976"/>
      <c r="AT68" s="976"/>
      <c r="AU68" s="976">
        <v>46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531</v>
      </c>
      <c r="C69" s="969"/>
      <c r="D69" s="969"/>
      <c r="E69" s="969"/>
      <c r="F69" s="969"/>
      <c r="G69" s="969"/>
      <c r="H69" s="969"/>
      <c r="I69" s="969"/>
      <c r="J69" s="969"/>
      <c r="K69" s="969"/>
      <c r="L69" s="969"/>
      <c r="M69" s="969"/>
      <c r="N69" s="969"/>
      <c r="O69" s="969"/>
      <c r="P69" s="970"/>
      <c r="Q69" s="971">
        <v>186</v>
      </c>
      <c r="R69" s="965"/>
      <c r="S69" s="965"/>
      <c r="T69" s="965"/>
      <c r="U69" s="965"/>
      <c r="V69" s="965">
        <v>173</v>
      </c>
      <c r="W69" s="965"/>
      <c r="X69" s="965"/>
      <c r="Y69" s="965"/>
      <c r="Z69" s="965"/>
      <c r="AA69" s="965">
        <f>Q69-V69</f>
        <v>13</v>
      </c>
      <c r="AB69" s="965"/>
      <c r="AC69" s="965"/>
      <c r="AD69" s="965"/>
      <c r="AE69" s="965"/>
      <c r="AF69" s="965">
        <f>Q69-V69</f>
        <v>13</v>
      </c>
      <c r="AG69" s="965"/>
      <c r="AH69" s="965"/>
      <c r="AI69" s="965"/>
      <c r="AJ69" s="965"/>
      <c r="AK69" s="965" t="s">
        <v>548</v>
      </c>
      <c r="AL69" s="965"/>
      <c r="AM69" s="965"/>
      <c r="AN69" s="965"/>
      <c r="AO69" s="965"/>
      <c r="AP69" s="965">
        <v>94</v>
      </c>
      <c r="AQ69" s="965"/>
      <c r="AR69" s="965"/>
      <c r="AS69" s="965"/>
      <c r="AT69" s="965"/>
      <c r="AU69" s="965">
        <v>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532</v>
      </c>
      <c r="C70" s="969"/>
      <c r="D70" s="969"/>
      <c r="E70" s="969"/>
      <c r="F70" s="969"/>
      <c r="G70" s="969"/>
      <c r="H70" s="969"/>
      <c r="I70" s="969"/>
      <c r="J70" s="969"/>
      <c r="K70" s="969"/>
      <c r="L70" s="969"/>
      <c r="M70" s="969"/>
      <c r="N70" s="969"/>
      <c r="O70" s="969"/>
      <c r="P70" s="970"/>
      <c r="Q70" s="971">
        <v>78</v>
      </c>
      <c r="R70" s="965"/>
      <c r="S70" s="965"/>
      <c r="T70" s="965"/>
      <c r="U70" s="965"/>
      <c r="V70" s="965">
        <v>73</v>
      </c>
      <c r="W70" s="965"/>
      <c r="X70" s="965"/>
      <c r="Y70" s="965"/>
      <c r="Z70" s="965"/>
      <c r="AA70" s="965">
        <f t="shared" ref="AA70:AA83" si="1">Q70-V70</f>
        <v>5</v>
      </c>
      <c r="AB70" s="965"/>
      <c r="AC70" s="965"/>
      <c r="AD70" s="965"/>
      <c r="AE70" s="965"/>
      <c r="AF70" s="965">
        <f t="shared" ref="AF70:AF83" si="2">Q70-V70</f>
        <v>5</v>
      </c>
      <c r="AG70" s="965"/>
      <c r="AH70" s="965"/>
      <c r="AI70" s="965"/>
      <c r="AJ70" s="965"/>
      <c r="AK70" s="965" t="s">
        <v>548</v>
      </c>
      <c r="AL70" s="965"/>
      <c r="AM70" s="965"/>
      <c r="AN70" s="965"/>
      <c r="AO70" s="965"/>
      <c r="AP70" s="965" t="s">
        <v>548</v>
      </c>
      <c r="AQ70" s="965"/>
      <c r="AR70" s="965"/>
      <c r="AS70" s="965"/>
      <c r="AT70" s="965"/>
      <c r="AU70" s="965" t="s">
        <v>548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533</v>
      </c>
      <c r="C71" s="969"/>
      <c r="D71" s="969"/>
      <c r="E71" s="969"/>
      <c r="F71" s="969"/>
      <c r="G71" s="969"/>
      <c r="H71" s="969"/>
      <c r="I71" s="969"/>
      <c r="J71" s="969"/>
      <c r="K71" s="969"/>
      <c r="L71" s="969"/>
      <c r="M71" s="969"/>
      <c r="N71" s="969"/>
      <c r="O71" s="969"/>
      <c r="P71" s="970"/>
      <c r="Q71" s="971">
        <v>19</v>
      </c>
      <c r="R71" s="965"/>
      <c r="S71" s="965"/>
      <c r="T71" s="965"/>
      <c r="U71" s="965"/>
      <c r="V71" s="965">
        <v>18</v>
      </c>
      <c r="W71" s="965"/>
      <c r="X71" s="965"/>
      <c r="Y71" s="965"/>
      <c r="Z71" s="965"/>
      <c r="AA71" s="965">
        <f t="shared" si="1"/>
        <v>1</v>
      </c>
      <c r="AB71" s="965"/>
      <c r="AC71" s="965"/>
      <c r="AD71" s="965"/>
      <c r="AE71" s="965"/>
      <c r="AF71" s="965">
        <f t="shared" si="2"/>
        <v>1</v>
      </c>
      <c r="AG71" s="965"/>
      <c r="AH71" s="965"/>
      <c r="AI71" s="965"/>
      <c r="AJ71" s="965"/>
      <c r="AK71" s="965" t="s">
        <v>548</v>
      </c>
      <c r="AL71" s="965"/>
      <c r="AM71" s="965"/>
      <c r="AN71" s="965"/>
      <c r="AO71" s="965"/>
      <c r="AP71" s="965" t="s">
        <v>548</v>
      </c>
      <c r="AQ71" s="965"/>
      <c r="AR71" s="965"/>
      <c r="AS71" s="965"/>
      <c r="AT71" s="965"/>
      <c r="AU71" s="965" t="s">
        <v>548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534</v>
      </c>
      <c r="C72" s="969"/>
      <c r="D72" s="969"/>
      <c r="E72" s="969"/>
      <c r="F72" s="969"/>
      <c r="G72" s="969"/>
      <c r="H72" s="969"/>
      <c r="I72" s="969"/>
      <c r="J72" s="969"/>
      <c r="K72" s="969"/>
      <c r="L72" s="969"/>
      <c r="M72" s="969"/>
      <c r="N72" s="969"/>
      <c r="O72" s="969"/>
      <c r="P72" s="970"/>
      <c r="Q72" s="971">
        <v>4971</v>
      </c>
      <c r="R72" s="965"/>
      <c r="S72" s="965"/>
      <c r="T72" s="965"/>
      <c r="U72" s="965"/>
      <c r="V72" s="965">
        <v>4366</v>
      </c>
      <c r="W72" s="965"/>
      <c r="X72" s="965"/>
      <c r="Y72" s="965"/>
      <c r="Z72" s="965"/>
      <c r="AA72" s="965">
        <f t="shared" si="1"/>
        <v>605</v>
      </c>
      <c r="AB72" s="965"/>
      <c r="AC72" s="965"/>
      <c r="AD72" s="965"/>
      <c r="AE72" s="965"/>
      <c r="AF72" s="965">
        <f t="shared" si="2"/>
        <v>605</v>
      </c>
      <c r="AG72" s="965"/>
      <c r="AH72" s="965"/>
      <c r="AI72" s="965"/>
      <c r="AJ72" s="965"/>
      <c r="AK72" s="965" t="s">
        <v>548</v>
      </c>
      <c r="AL72" s="965"/>
      <c r="AM72" s="965"/>
      <c r="AN72" s="965"/>
      <c r="AO72" s="965"/>
      <c r="AP72" s="965" t="s">
        <v>548</v>
      </c>
      <c r="AQ72" s="965"/>
      <c r="AR72" s="965"/>
      <c r="AS72" s="965"/>
      <c r="AT72" s="965"/>
      <c r="AU72" s="965" t="s">
        <v>548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535</v>
      </c>
      <c r="C73" s="969"/>
      <c r="D73" s="969"/>
      <c r="E73" s="969"/>
      <c r="F73" s="969"/>
      <c r="G73" s="969"/>
      <c r="H73" s="969"/>
      <c r="I73" s="969"/>
      <c r="J73" s="969"/>
      <c r="K73" s="969"/>
      <c r="L73" s="969"/>
      <c r="M73" s="969"/>
      <c r="N73" s="969"/>
      <c r="O73" s="969"/>
      <c r="P73" s="970"/>
      <c r="Q73" s="971">
        <v>155</v>
      </c>
      <c r="R73" s="965"/>
      <c r="S73" s="965"/>
      <c r="T73" s="965"/>
      <c r="U73" s="965"/>
      <c r="V73" s="965">
        <v>152</v>
      </c>
      <c r="W73" s="965"/>
      <c r="X73" s="965"/>
      <c r="Y73" s="965"/>
      <c r="Z73" s="965"/>
      <c r="AA73" s="965">
        <f t="shared" si="1"/>
        <v>3</v>
      </c>
      <c r="AB73" s="965"/>
      <c r="AC73" s="965"/>
      <c r="AD73" s="965"/>
      <c r="AE73" s="965"/>
      <c r="AF73" s="965">
        <f t="shared" si="2"/>
        <v>3</v>
      </c>
      <c r="AG73" s="965"/>
      <c r="AH73" s="965"/>
      <c r="AI73" s="965"/>
      <c r="AJ73" s="965"/>
      <c r="AK73" s="965" t="s">
        <v>548</v>
      </c>
      <c r="AL73" s="965"/>
      <c r="AM73" s="965"/>
      <c r="AN73" s="965"/>
      <c r="AO73" s="965"/>
      <c r="AP73" s="965" t="s">
        <v>548</v>
      </c>
      <c r="AQ73" s="965"/>
      <c r="AR73" s="965"/>
      <c r="AS73" s="965"/>
      <c r="AT73" s="965"/>
      <c r="AU73" s="965" t="s">
        <v>548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536</v>
      </c>
      <c r="C74" s="969"/>
      <c r="D74" s="969"/>
      <c r="E74" s="969"/>
      <c r="F74" s="969"/>
      <c r="G74" s="969"/>
      <c r="H74" s="969"/>
      <c r="I74" s="969"/>
      <c r="J74" s="969"/>
      <c r="K74" s="969"/>
      <c r="L74" s="969"/>
      <c r="M74" s="969"/>
      <c r="N74" s="969"/>
      <c r="O74" s="969"/>
      <c r="P74" s="970"/>
      <c r="Q74" s="971">
        <v>8</v>
      </c>
      <c r="R74" s="965"/>
      <c r="S74" s="965"/>
      <c r="T74" s="965"/>
      <c r="U74" s="965"/>
      <c r="V74" s="965">
        <v>3</v>
      </c>
      <c r="W74" s="965"/>
      <c r="X74" s="965"/>
      <c r="Y74" s="965"/>
      <c r="Z74" s="965"/>
      <c r="AA74" s="965">
        <f t="shared" si="1"/>
        <v>5</v>
      </c>
      <c r="AB74" s="965"/>
      <c r="AC74" s="965"/>
      <c r="AD74" s="965"/>
      <c r="AE74" s="965"/>
      <c r="AF74" s="965">
        <f t="shared" si="2"/>
        <v>5</v>
      </c>
      <c r="AG74" s="965"/>
      <c r="AH74" s="965"/>
      <c r="AI74" s="965"/>
      <c r="AJ74" s="965"/>
      <c r="AK74" s="965" t="s">
        <v>548</v>
      </c>
      <c r="AL74" s="965"/>
      <c r="AM74" s="965"/>
      <c r="AN74" s="965"/>
      <c r="AO74" s="965"/>
      <c r="AP74" s="965" t="s">
        <v>548</v>
      </c>
      <c r="AQ74" s="965"/>
      <c r="AR74" s="965"/>
      <c r="AS74" s="965"/>
      <c r="AT74" s="965"/>
      <c r="AU74" s="965" t="s">
        <v>548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537</v>
      </c>
      <c r="C75" s="969"/>
      <c r="D75" s="969"/>
      <c r="E75" s="969"/>
      <c r="F75" s="969"/>
      <c r="G75" s="969"/>
      <c r="H75" s="969"/>
      <c r="I75" s="969"/>
      <c r="J75" s="969"/>
      <c r="K75" s="969"/>
      <c r="L75" s="969"/>
      <c r="M75" s="969"/>
      <c r="N75" s="969"/>
      <c r="O75" s="969"/>
      <c r="P75" s="970"/>
      <c r="Q75" s="972">
        <v>1</v>
      </c>
      <c r="R75" s="973"/>
      <c r="S75" s="973"/>
      <c r="T75" s="973"/>
      <c r="U75" s="974"/>
      <c r="V75" s="975">
        <v>0</v>
      </c>
      <c r="W75" s="973"/>
      <c r="X75" s="973"/>
      <c r="Y75" s="973"/>
      <c r="Z75" s="974"/>
      <c r="AA75" s="965">
        <f t="shared" si="1"/>
        <v>1</v>
      </c>
      <c r="AB75" s="965"/>
      <c r="AC75" s="965"/>
      <c r="AD75" s="965"/>
      <c r="AE75" s="965"/>
      <c r="AF75" s="965">
        <f t="shared" si="2"/>
        <v>1</v>
      </c>
      <c r="AG75" s="965"/>
      <c r="AH75" s="965"/>
      <c r="AI75" s="965"/>
      <c r="AJ75" s="965"/>
      <c r="AK75" s="965" t="s">
        <v>548</v>
      </c>
      <c r="AL75" s="965"/>
      <c r="AM75" s="965"/>
      <c r="AN75" s="965"/>
      <c r="AO75" s="965"/>
      <c r="AP75" s="965" t="s">
        <v>548</v>
      </c>
      <c r="AQ75" s="965"/>
      <c r="AR75" s="965"/>
      <c r="AS75" s="965"/>
      <c r="AT75" s="965"/>
      <c r="AU75" s="965" t="s">
        <v>548</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538</v>
      </c>
      <c r="C76" s="969"/>
      <c r="D76" s="969"/>
      <c r="E76" s="969"/>
      <c r="F76" s="969"/>
      <c r="G76" s="969"/>
      <c r="H76" s="969"/>
      <c r="I76" s="969"/>
      <c r="J76" s="969"/>
      <c r="K76" s="969"/>
      <c r="L76" s="969"/>
      <c r="M76" s="969"/>
      <c r="N76" s="969"/>
      <c r="O76" s="969"/>
      <c r="P76" s="970"/>
      <c r="Q76" s="972">
        <v>1</v>
      </c>
      <c r="R76" s="973"/>
      <c r="S76" s="973"/>
      <c r="T76" s="973"/>
      <c r="U76" s="974"/>
      <c r="V76" s="975">
        <v>1</v>
      </c>
      <c r="W76" s="973"/>
      <c r="X76" s="973"/>
      <c r="Y76" s="973"/>
      <c r="Z76" s="974"/>
      <c r="AA76" s="965">
        <f t="shared" si="1"/>
        <v>0</v>
      </c>
      <c r="AB76" s="965"/>
      <c r="AC76" s="965"/>
      <c r="AD76" s="965"/>
      <c r="AE76" s="965"/>
      <c r="AF76" s="965">
        <f t="shared" si="2"/>
        <v>0</v>
      </c>
      <c r="AG76" s="965"/>
      <c r="AH76" s="965"/>
      <c r="AI76" s="965"/>
      <c r="AJ76" s="965"/>
      <c r="AK76" s="965" t="s">
        <v>548</v>
      </c>
      <c r="AL76" s="965"/>
      <c r="AM76" s="965"/>
      <c r="AN76" s="965"/>
      <c r="AO76" s="965"/>
      <c r="AP76" s="965" t="s">
        <v>548</v>
      </c>
      <c r="AQ76" s="965"/>
      <c r="AR76" s="965"/>
      <c r="AS76" s="965"/>
      <c r="AT76" s="965"/>
      <c r="AU76" s="965" t="s">
        <v>548</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539</v>
      </c>
      <c r="C77" s="969"/>
      <c r="D77" s="969"/>
      <c r="E77" s="969"/>
      <c r="F77" s="969"/>
      <c r="G77" s="969"/>
      <c r="H77" s="969"/>
      <c r="I77" s="969"/>
      <c r="J77" s="969"/>
      <c r="K77" s="969"/>
      <c r="L77" s="969"/>
      <c r="M77" s="969"/>
      <c r="N77" s="969"/>
      <c r="O77" s="969"/>
      <c r="P77" s="970"/>
      <c r="Q77" s="972">
        <v>61</v>
      </c>
      <c r="R77" s="973"/>
      <c r="S77" s="973"/>
      <c r="T77" s="973"/>
      <c r="U77" s="974"/>
      <c r="V77" s="975">
        <v>61</v>
      </c>
      <c r="W77" s="973"/>
      <c r="X77" s="973"/>
      <c r="Y77" s="973"/>
      <c r="Z77" s="974"/>
      <c r="AA77" s="965">
        <f t="shared" si="1"/>
        <v>0</v>
      </c>
      <c r="AB77" s="965"/>
      <c r="AC77" s="965"/>
      <c r="AD77" s="965"/>
      <c r="AE77" s="965"/>
      <c r="AF77" s="965">
        <f t="shared" si="2"/>
        <v>0</v>
      </c>
      <c r="AG77" s="965"/>
      <c r="AH77" s="965"/>
      <c r="AI77" s="965"/>
      <c r="AJ77" s="965"/>
      <c r="AK77" s="975">
        <v>32</v>
      </c>
      <c r="AL77" s="973"/>
      <c r="AM77" s="973"/>
      <c r="AN77" s="973"/>
      <c r="AO77" s="974"/>
      <c r="AP77" s="965" t="s">
        <v>548</v>
      </c>
      <c r="AQ77" s="965"/>
      <c r="AR77" s="965"/>
      <c r="AS77" s="965"/>
      <c r="AT77" s="965"/>
      <c r="AU77" s="965" t="s">
        <v>548</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540</v>
      </c>
      <c r="C78" s="969"/>
      <c r="D78" s="969"/>
      <c r="E78" s="969"/>
      <c r="F78" s="969"/>
      <c r="G78" s="969"/>
      <c r="H78" s="969"/>
      <c r="I78" s="969"/>
      <c r="J78" s="969"/>
      <c r="K78" s="969"/>
      <c r="L78" s="969"/>
      <c r="M78" s="969"/>
      <c r="N78" s="969"/>
      <c r="O78" s="969"/>
      <c r="P78" s="970"/>
      <c r="Q78" s="971">
        <v>54</v>
      </c>
      <c r="R78" s="965"/>
      <c r="S78" s="965"/>
      <c r="T78" s="965"/>
      <c r="U78" s="965"/>
      <c r="V78" s="965">
        <v>53</v>
      </c>
      <c r="W78" s="965"/>
      <c r="X78" s="965"/>
      <c r="Y78" s="965"/>
      <c r="Z78" s="965"/>
      <c r="AA78" s="965">
        <f t="shared" si="1"/>
        <v>1</v>
      </c>
      <c r="AB78" s="965"/>
      <c r="AC78" s="965"/>
      <c r="AD78" s="965"/>
      <c r="AE78" s="965"/>
      <c r="AF78" s="965">
        <f t="shared" si="2"/>
        <v>1</v>
      </c>
      <c r="AG78" s="965"/>
      <c r="AH78" s="965"/>
      <c r="AI78" s="965"/>
      <c r="AJ78" s="965"/>
      <c r="AK78" s="965" t="s">
        <v>548</v>
      </c>
      <c r="AL78" s="965"/>
      <c r="AM78" s="965"/>
      <c r="AN78" s="965"/>
      <c r="AO78" s="965"/>
      <c r="AP78" s="965" t="s">
        <v>548</v>
      </c>
      <c r="AQ78" s="965"/>
      <c r="AR78" s="965"/>
      <c r="AS78" s="965"/>
      <c r="AT78" s="965"/>
      <c r="AU78" s="965" t="s">
        <v>548</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541</v>
      </c>
      <c r="C79" s="969"/>
      <c r="D79" s="969"/>
      <c r="E79" s="969"/>
      <c r="F79" s="969"/>
      <c r="G79" s="969"/>
      <c r="H79" s="969"/>
      <c r="I79" s="969"/>
      <c r="J79" s="969"/>
      <c r="K79" s="969"/>
      <c r="L79" s="969"/>
      <c r="M79" s="969"/>
      <c r="N79" s="969"/>
      <c r="O79" s="969"/>
      <c r="P79" s="970"/>
      <c r="Q79" s="971">
        <v>138</v>
      </c>
      <c r="R79" s="965"/>
      <c r="S79" s="965"/>
      <c r="T79" s="965"/>
      <c r="U79" s="965"/>
      <c r="V79" s="965">
        <v>137</v>
      </c>
      <c r="W79" s="965"/>
      <c r="X79" s="965"/>
      <c r="Y79" s="965"/>
      <c r="Z79" s="965"/>
      <c r="AA79" s="965">
        <f t="shared" si="1"/>
        <v>1</v>
      </c>
      <c r="AB79" s="965"/>
      <c r="AC79" s="965"/>
      <c r="AD79" s="965"/>
      <c r="AE79" s="965"/>
      <c r="AF79" s="965">
        <f t="shared" si="2"/>
        <v>1</v>
      </c>
      <c r="AG79" s="965"/>
      <c r="AH79" s="965"/>
      <c r="AI79" s="965"/>
      <c r="AJ79" s="965"/>
      <c r="AK79" s="965" t="s">
        <v>548</v>
      </c>
      <c r="AL79" s="965"/>
      <c r="AM79" s="965"/>
      <c r="AN79" s="965"/>
      <c r="AO79" s="965"/>
      <c r="AP79" s="965" t="s">
        <v>548</v>
      </c>
      <c r="AQ79" s="965"/>
      <c r="AR79" s="965"/>
      <c r="AS79" s="965"/>
      <c r="AT79" s="965"/>
      <c r="AU79" s="965" t="s">
        <v>548</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t="s">
        <v>542</v>
      </c>
      <c r="C80" s="969"/>
      <c r="D80" s="969"/>
      <c r="E80" s="969"/>
      <c r="F80" s="969"/>
      <c r="G80" s="969"/>
      <c r="H80" s="969"/>
      <c r="I80" s="969"/>
      <c r="J80" s="969"/>
      <c r="K80" s="969"/>
      <c r="L80" s="969"/>
      <c r="M80" s="969"/>
      <c r="N80" s="969"/>
      <c r="O80" s="969"/>
      <c r="P80" s="970"/>
      <c r="Q80" s="971">
        <v>111</v>
      </c>
      <c r="R80" s="965"/>
      <c r="S80" s="965"/>
      <c r="T80" s="965"/>
      <c r="U80" s="965"/>
      <c r="V80" s="965">
        <v>111</v>
      </c>
      <c r="W80" s="965"/>
      <c r="X80" s="965"/>
      <c r="Y80" s="965"/>
      <c r="Z80" s="965"/>
      <c r="AA80" s="965">
        <f t="shared" si="1"/>
        <v>0</v>
      </c>
      <c r="AB80" s="965"/>
      <c r="AC80" s="965"/>
      <c r="AD80" s="965"/>
      <c r="AE80" s="965"/>
      <c r="AF80" s="965">
        <f t="shared" si="2"/>
        <v>0</v>
      </c>
      <c r="AG80" s="965"/>
      <c r="AH80" s="965"/>
      <c r="AI80" s="965"/>
      <c r="AJ80" s="965"/>
      <c r="AK80" s="965" t="s">
        <v>548</v>
      </c>
      <c r="AL80" s="965"/>
      <c r="AM80" s="965"/>
      <c r="AN80" s="965"/>
      <c r="AO80" s="965"/>
      <c r="AP80" s="965">
        <v>45</v>
      </c>
      <c r="AQ80" s="965"/>
      <c r="AR80" s="965"/>
      <c r="AS80" s="965"/>
      <c r="AT80" s="965"/>
      <c r="AU80" s="965">
        <v>0</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t="s">
        <v>543</v>
      </c>
      <c r="C81" s="969"/>
      <c r="D81" s="969"/>
      <c r="E81" s="969"/>
      <c r="F81" s="969"/>
      <c r="G81" s="969"/>
      <c r="H81" s="969"/>
      <c r="I81" s="969"/>
      <c r="J81" s="969"/>
      <c r="K81" s="969"/>
      <c r="L81" s="969"/>
      <c r="M81" s="969"/>
      <c r="N81" s="969"/>
      <c r="O81" s="969"/>
      <c r="P81" s="970"/>
      <c r="Q81" s="971">
        <v>8648</v>
      </c>
      <c r="R81" s="965"/>
      <c r="S81" s="965"/>
      <c r="T81" s="965"/>
      <c r="U81" s="965"/>
      <c r="V81" s="965">
        <v>8480</v>
      </c>
      <c r="W81" s="965"/>
      <c r="X81" s="965"/>
      <c r="Y81" s="965"/>
      <c r="Z81" s="965"/>
      <c r="AA81" s="965">
        <f t="shared" si="1"/>
        <v>168</v>
      </c>
      <c r="AB81" s="965"/>
      <c r="AC81" s="965"/>
      <c r="AD81" s="965"/>
      <c r="AE81" s="965"/>
      <c r="AF81" s="965">
        <f t="shared" si="2"/>
        <v>168</v>
      </c>
      <c r="AG81" s="965"/>
      <c r="AH81" s="965"/>
      <c r="AI81" s="965"/>
      <c r="AJ81" s="965"/>
      <c r="AK81" s="965" t="s">
        <v>548</v>
      </c>
      <c r="AL81" s="965"/>
      <c r="AM81" s="965"/>
      <c r="AN81" s="965"/>
      <c r="AO81" s="965"/>
      <c r="AP81" s="965">
        <v>9400</v>
      </c>
      <c r="AQ81" s="965"/>
      <c r="AR81" s="965"/>
      <c r="AS81" s="965"/>
      <c r="AT81" s="965"/>
      <c r="AU81" s="965">
        <v>356</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t="s">
        <v>544</v>
      </c>
      <c r="C82" s="969"/>
      <c r="D82" s="969"/>
      <c r="E82" s="969"/>
      <c r="F82" s="969"/>
      <c r="G82" s="969"/>
      <c r="H82" s="969"/>
      <c r="I82" s="969"/>
      <c r="J82" s="969"/>
      <c r="K82" s="969"/>
      <c r="L82" s="969"/>
      <c r="M82" s="969"/>
      <c r="N82" s="969"/>
      <c r="O82" s="969"/>
      <c r="P82" s="970"/>
      <c r="Q82" s="971">
        <v>496</v>
      </c>
      <c r="R82" s="965"/>
      <c r="S82" s="965"/>
      <c r="T82" s="965"/>
      <c r="U82" s="965"/>
      <c r="V82" s="965">
        <v>491</v>
      </c>
      <c r="W82" s="965"/>
      <c r="X82" s="965"/>
      <c r="Y82" s="965"/>
      <c r="Z82" s="965"/>
      <c r="AA82" s="965">
        <f t="shared" si="1"/>
        <v>5</v>
      </c>
      <c r="AB82" s="965"/>
      <c r="AC82" s="965"/>
      <c r="AD82" s="965"/>
      <c r="AE82" s="965"/>
      <c r="AF82" s="965">
        <f t="shared" si="2"/>
        <v>5</v>
      </c>
      <c r="AG82" s="965"/>
      <c r="AH82" s="965"/>
      <c r="AI82" s="965"/>
      <c r="AJ82" s="965"/>
      <c r="AK82" s="965" t="s">
        <v>548</v>
      </c>
      <c r="AL82" s="965"/>
      <c r="AM82" s="965"/>
      <c r="AN82" s="965"/>
      <c r="AO82" s="965"/>
      <c r="AP82" s="965" t="s">
        <v>548</v>
      </c>
      <c r="AQ82" s="965"/>
      <c r="AR82" s="965"/>
      <c r="AS82" s="965"/>
      <c r="AT82" s="965"/>
      <c r="AU82" s="965" t="s">
        <v>548</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t="s">
        <v>545</v>
      </c>
      <c r="C83" s="969"/>
      <c r="D83" s="969"/>
      <c r="E83" s="969"/>
      <c r="F83" s="969"/>
      <c r="G83" s="969"/>
      <c r="H83" s="969"/>
      <c r="I83" s="969"/>
      <c r="J83" s="969"/>
      <c r="K83" s="969"/>
      <c r="L83" s="969"/>
      <c r="M83" s="969"/>
      <c r="N83" s="969"/>
      <c r="O83" s="969"/>
      <c r="P83" s="970"/>
      <c r="Q83" s="971">
        <v>145349</v>
      </c>
      <c r="R83" s="965"/>
      <c r="S83" s="965"/>
      <c r="T83" s="965"/>
      <c r="U83" s="965"/>
      <c r="V83" s="965">
        <v>141296</v>
      </c>
      <c r="W83" s="965"/>
      <c r="X83" s="965"/>
      <c r="Y83" s="965"/>
      <c r="Z83" s="965"/>
      <c r="AA83" s="965">
        <f t="shared" si="1"/>
        <v>4053</v>
      </c>
      <c r="AB83" s="965"/>
      <c r="AC83" s="965"/>
      <c r="AD83" s="965"/>
      <c r="AE83" s="965"/>
      <c r="AF83" s="965">
        <f t="shared" si="2"/>
        <v>4053</v>
      </c>
      <c r="AG83" s="965"/>
      <c r="AH83" s="965"/>
      <c r="AI83" s="965"/>
      <c r="AJ83" s="965"/>
      <c r="AK83" s="965">
        <v>335</v>
      </c>
      <c r="AL83" s="965"/>
      <c r="AM83" s="965"/>
      <c r="AN83" s="965"/>
      <c r="AO83" s="965"/>
      <c r="AP83" s="965" t="s">
        <v>548</v>
      </c>
      <c r="AQ83" s="965"/>
      <c r="AR83" s="965"/>
      <c r="AS83" s="965"/>
      <c r="AT83" s="965"/>
      <c r="AU83" s="965" t="s">
        <v>548</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368</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SUM(AF68:AJ87)</f>
        <v>4965</v>
      </c>
      <c r="AG88" s="953"/>
      <c r="AH88" s="953"/>
      <c r="AI88" s="953"/>
      <c r="AJ88" s="953"/>
      <c r="AK88" s="957"/>
      <c r="AL88" s="957"/>
      <c r="AM88" s="957"/>
      <c r="AN88" s="957"/>
      <c r="AO88" s="957"/>
      <c r="AP88" s="953">
        <f>SUM(AP68:AT87)</f>
        <v>9890</v>
      </c>
      <c r="AQ88" s="953"/>
      <c r="AR88" s="953"/>
      <c r="AS88" s="953"/>
      <c r="AT88" s="953"/>
      <c r="AU88" s="953">
        <f>SUM(AU68:AY87)</f>
        <v>410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CR7+CR8</f>
        <v>15</v>
      </c>
      <c r="CS102" s="945"/>
      <c r="CT102" s="945"/>
      <c r="CU102" s="945"/>
      <c r="CV102" s="946"/>
      <c r="CW102" s="944">
        <f t="shared" ref="CW102" si="3">CW7+CW8</f>
        <v>18</v>
      </c>
      <c r="CX102" s="945"/>
      <c r="CY102" s="945"/>
      <c r="CZ102" s="945"/>
      <c r="DA102" s="946"/>
      <c r="DB102" s="944"/>
      <c r="DC102" s="945"/>
      <c r="DD102" s="945"/>
      <c r="DE102" s="945"/>
      <c r="DF102" s="946"/>
      <c r="DG102" s="944">
        <f>DG8</f>
        <v>585</v>
      </c>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287</v>
      </c>
      <c r="AG109" s="886"/>
      <c r="AH109" s="886"/>
      <c r="AI109" s="886"/>
      <c r="AJ109" s="887"/>
      <c r="AK109" s="888" t="s">
        <v>286</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287</v>
      </c>
      <c r="BW109" s="886"/>
      <c r="BX109" s="886"/>
      <c r="BY109" s="886"/>
      <c r="BZ109" s="887"/>
      <c r="CA109" s="888" t="s">
        <v>286</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287</v>
      </c>
      <c r="DM109" s="886"/>
      <c r="DN109" s="886"/>
      <c r="DO109" s="886"/>
      <c r="DP109" s="887"/>
      <c r="DQ109" s="888" t="s">
        <v>286</v>
      </c>
      <c r="DR109" s="886"/>
      <c r="DS109" s="886"/>
      <c r="DT109" s="886"/>
      <c r="DU109" s="887"/>
      <c r="DV109" s="888" t="s">
        <v>402</v>
      </c>
      <c r="DW109" s="886"/>
      <c r="DX109" s="886"/>
      <c r="DY109" s="886"/>
      <c r="DZ109" s="917"/>
    </row>
    <row r="110" spans="1:131" s="197" customFormat="1" ht="26.25" customHeight="1" x14ac:dyDescent="0.15">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536330</v>
      </c>
      <c r="AB110" s="871"/>
      <c r="AC110" s="871"/>
      <c r="AD110" s="871"/>
      <c r="AE110" s="872"/>
      <c r="AF110" s="873">
        <v>493875</v>
      </c>
      <c r="AG110" s="871"/>
      <c r="AH110" s="871"/>
      <c r="AI110" s="871"/>
      <c r="AJ110" s="872"/>
      <c r="AK110" s="873">
        <v>442771</v>
      </c>
      <c r="AL110" s="871"/>
      <c r="AM110" s="871"/>
      <c r="AN110" s="871"/>
      <c r="AO110" s="872"/>
      <c r="AP110" s="874">
        <v>22.6</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4526388</v>
      </c>
      <c r="BR110" s="798"/>
      <c r="BS110" s="798"/>
      <c r="BT110" s="798"/>
      <c r="BU110" s="798"/>
      <c r="BV110" s="798">
        <v>4450664</v>
      </c>
      <c r="BW110" s="798"/>
      <c r="BX110" s="798"/>
      <c r="BY110" s="798"/>
      <c r="BZ110" s="798"/>
      <c r="CA110" s="798">
        <v>4400227</v>
      </c>
      <c r="CB110" s="798"/>
      <c r="CC110" s="798"/>
      <c r="CD110" s="798"/>
      <c r="CE110" s="798"/>
      <c r="CF110" s="859">
        <v>224.3</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378895</v>
      </c>
      <c r="BR112" s="769"/>
      <c r="BS112" s="769"/>
      <c r="BT112" s="769"/>
      <c r="BU112" s="769"/>
      <c r="BV112" s="769">
        <v>359554</v>
      </c>
      <c r="BW112" s="769"/>
      <c r="BX112" s="769"/>
      <c r="BY112" s="769"/>
      <c r="BZ112" s="769"/>
      <c r="CA112" s="769">
        <v>352603</v>
      </c>
      <c r="CB112" s="769"/>
      <c r="CC112" s="769"/>
      <c r="CD112" s="769"/>
      <c r="CE112" s="769"/>
      <c r="CF112" s="846">
        <v>18</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38893</v>
      </c>
      <c r="AB113" s="907"/>
      <c r="AC113" s="907"/>
      <c r="AD113" s="907"/>
      <c r="AE113" s="908"/>
      <c r="AF113" s="909">
        <v>49672</v>
      </c>
      <c r="AG113" s="907"/>
      <c r="AH113" s="907"/>
      <c r="AI113" s="907"/>
      <c r="AJ113" s="908"/>
      <c r="AK113" s="909">
        <v>52386</v>
      </c>
      <c r="AL113" s="907"/>
      <c r="AM113" s="907"/>
      <c r="AN113" s="907"/>
      <c r="AO113" s="908"/>
      <c r="AP113" s="910">
        <v>2.7</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503071</v>
      </c>
      <c r="BR113" s="769"/>
      <c r="BS113" s="769"/>
      <c r="BT113" s="769"/>
      <c r="BU113" s="769"/>
      <c r="BV113" s="769">
        <v>454813</v>
      </c>
      <c r="BW113" s="769"/>
      <c r="BX113" s="769"/>
      <c r="BY113" s="769"/>
      <c r="BZ113" s="769"/>
      <c r="CA113" s="769">
        <v>410558</v>
      </c>
      <c r="CB113" s="769"/>
      <c r="CC113" s="769"/>
      <c r="CD113" s="769"/>
      <c r="CE113" s="769"/>
      <c r="CF113" s="846">
        <v>20.9</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72019</v>
      </c>
      <c r="AB114" s="782"/>
      <c r="AC114" s="782"/>
      <c r="AD114" s="782"/>
      <c r="AE114" s="783"/>
      <c r="AF114" s="784">
        <v>77094</v>
      </c>
      <c r="AG114" s="782"/>
      <c r="AH114" s="782"/>
      <c r="AI114" s="782"/>
      <c r="AJ114" s="783"/>
      <c r="AK114" s="784">
        <v>65643</v>
      </c>
      <c r="AL114" s="782"/>
      <c r="AM114" s="782"/>
      <c r="AN114" s="782"/>
      <c r="AO114" s="783"/>
      <c r="AP114" s="752">
        <v>3.3</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608923</v>
      </c>
      <c r="BR114" s="769"/>
      <c r="BS114" s="769"/>
      <c r="BT114" s="769"/>
      <c r="BU114" s="769"/>
      <c r="BV114" s="769">
        <v>568021</v>
      </c>
      <c r="BW114" s="769"/>
      <c r="BX114" s="769"/>
      <c r="BY114" s="769"/>
      <c r="BZ114" s="769"/>
      <c r="CA114" s="769">
        <v>545273</v>
      </c>
      <c r="CB114" s="769"/>
      <c r="CC114" s="769"/>
      <c r="CD114" s="769"/>
      <c r="CE114" s="769"/>
      <c r="CF114" s="846">
        <v>27.8</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647242</v>
      </c>
      <c r="AB117" s="893"/>
      <c r="AC117" s="893"/>
      <c r="AD117" s="893"/>
      <c r="AE117" s="894"/>
      <c r="AF117" s="896">
        <v>620641</v>
      </c>
      <c r="AG117" s="893"/>
      <c r="AH117" s="893"/>
      <c r="AI117" s="893"/>
      <c r="AJ117" s="894"/>
      <c r="AK117" s="896">
        <v>560800</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429</v>
      </c>
      <c r="BR117" s="856"/>
      <c r="BS117" s="856"/>
      <c r="BT117" s="856"/>
      <c r="BU117" s="856"/>
      <c r="BV117" s="856" t="s">
        <v>429</v>
      </c>
      <c r="BW117" s="856"/>
      <c r="BX117" s="856"/>
      <c r="BY117" s="856"/>
      <c r="BZ117" s="856"/>
      <c r="CA117" s="856" t="s">
        <v>429</v>
      </c>
      <c r="CB117" s="856"/>
      <c r="CC117" s="856"/>
      <c r="CD117" s="856"/>
      <c r="CE117" s="856"/>
      <c r="CF117" s="846" t="s">
        <v>429</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429</v>
      </c>
      <c r="DH117" s="782"/>
      <c r="DI117" s="782"/>
      <c r="DJ117" s="782"/>
      <c r="DK117" s="783"/>
      <c r="DL117" s="784" t="s">
        <v>429</v>
      </c>
      <c r="DM117" s="782"/>
      <c r="DN117" s="782"/>
      <c r="DO117" s="782"/>
      <c r="DP117" s="783"/>
      <c r="DQ117" s="784" t="s">
        <v>429</v>
      </c>
      <c r="DR117" s="782"/>
      <c r="DS117" s="782"/>
      <c r="DT117" s="782"/>
      <c r="DU117" s="783"/>
      <c r="DV117" s="752" t="s">
        <v>429</v>
      </c>
      <c r="DW117" s="753"/>
      <c r="DX117" s="753"/>
      <c r="DY117" s="753"/>
      <c r="DZ117" s="754"/>
    </row>
    <row r="118" spans="1:130" s="197" customFormat="1" ht="26.25" customHeight="1" x14ac:dyDescent="0.15">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287</v>
      </c>
      <c r="AG118" s="886"/>
      <c r="AH118" s="886"/>
      <c r="AI118" s="886"/>
      <c r="AJ118" s="887"/>
      <c r="AK118" s="888" t="s">
        <v>286</v>
      </c>
      <c r="AL118" s="886"/>
      <c r="AM118" s="886"/>
      <c r="AN118" s="886"/>
      <c r="AO118" s="887"/>
      <c r="AP118" s="889" t="s">
        <v>402</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431</v>
      </c>
      <c r="BP118" s="836"/>
      <c r="BQ118" s="855">
        <v>6017277</v>
      </c>
      <c r="BR118" s="856"/>
      <c r="BS118" s="856"/>
      <c r="BT118" s="856"/>
      <c r="BU118" s="856"/>
      <c r="BV118" s="856">
        <v>5833052</v>
      </c>
      <c r="BW118" s="856"/>
      <c r="BX118" s="856"/>
      <c r="BY118" s="856"/>
      <c r="BZ118" s="856"/>
      <c r="CA118" s="856">
        <v>5708661</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2025515</v>
      </c>
      <c r="BR119" s="798"/>
      <c r="BS119" s="798"/>
      <c r="BT119" s="798"/>
      <c r="BU119" s="798"/>
      <c r="BV119" s="798">
        <v>2194444</v>
      </c>
      <c r="BW119" s="798"/>
      <c r="BX119" s="798"/>
      <c r="BY119" s="798"/>
      <c r="BZ119" s="798"/>
      <c r="CA119" s="798">
        <v>2313937</v>
      </c>
      <c r="CB119" s="798"/>
      <c r="CC119" s="798"/>
      <c r="CD119" s="798"/>
      <c r="CE119" s="798"/>
      <c r="CF119" s="859">
        <v>118</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1118630</v>
      </c>
      <c r="BR120" s="769"/>
      <c r="BS120" s="769"/>
      <c r="BT120" s="769"/>
      <c r="BU120" s="769"/>
      <c r="BV120" s="769">
        <v>1010771</v>
      </c>
      <c r="BW120" s="769"/>
      <c r="BX120" s="769"/>
      <c r="BY120" s="769"/>
      <c r="BZ120" s="769"/>
      <c r="CA120" s="769">
        <v>909208</v>
      </c>
      <c r="CB120" s="769"/>
      <c r="CC120" s="769"/>
      <c r="CD120" s="769"/>
      <c r="CE120" s="769"/>
      <c r="CF120" s="846">
        <v>46.4</v>
      </c>
      <c r="CG120" s="847"/>
      <c r="CH120" s="847"/>
      <c r="CI120" s="847"/>
      <c r="CJ120" s="847"/>
      <c r="CK120" s="848" t="s">
        <v>437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378895</v>
      </c>
      <c r="DH120" s="798"/>
      <c r="DI120" s="798"/>
      <c r="DJ120" s="798"/>
      <c r="DK120" s="798"/>
      <c r="DL120" s="798">
        <v>359554</v>
      </c>
      <c r="DM120" s="798"/>
      <c r="DN120" s="798"/>
      <c r="DO120" s="798"/>
      <c r="DP120" s="798"/>
      <c r="DQ120" s="798">
        <v>352603</v>
      </c>
      <c r="DR120" s="798"/>
      <c r="DS120" s="798"/>
      <c r="DT120" s="798"/>
      <c r="DU120" s="798"/>
      <c r="DV120" s="799">
        <v>18</v>
      </c>
      <c r="DW120" s="799"/>
      <c r="DX120" s="799"/>
      <c r="DY120" s="799"/>
      <c r="DZ120" s="800"/>
    </row>
    <row r="121" spans="1:130" s="197" customFormat="1" ht="26.25" customHeight="1" x14ac:dyDescent="0.15">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2686762</v>
      </c>
      <c r="BR121" s="856"/>
      <c r="BS121" s="856"/>
      <c r="BT121" s="856"/>
      <c r="BU121" s="856"/>
      <c r="BV121" s="856">
        <v>2768415</v>
      </c>
      <c r="BW121" s="856"/>
      <c r="BX121" s="856"/>
      <c r="BY121" s="856"/>
      <c r="BZ121" s="856"/>
      <c r="CA121" s="856">
        <v>2853182</v>
      </c>
      <c r="CB121" s="856"/>
      <c r="CC121" s="856"/>
      <c r="CD121" s="856"/>
      <c r="CE121" s="856"/>
      <c r="CF121" s="857">
        <v>145.5</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t="s">
        <v>112</v>
      </c>
      <c r="DH121" s="769"/>
      <c r="DI121" s="769"/>
      <c r="DJ121" s="769"/>
      <c r="DK121" s="769"/>
      <c r="DL121" s="769" t="s">
        <v>112</v>
      </c>
      <c r="DM121" s="769"/>
      <c r="DN121" s="769"/>
      <c r="DO121" s="769"/>
      <c r="DP121" s="769"/>
      <c r="DQ121" s="769" t="s">
        <v>112</v>
      </c>
      <c r="DR121" s="769"/>
      <c r="DS121" s="769"/>
      <c r="DT121" s="769"/>
      <c r="DU121" s="769"/>
      <c r="DV121" s="821" t="s">
        <v>112</v>
      </c>
      <c r="DW121" s="821"/>
      <c r="DX121" s="821"/>
      <c r="DY121" s="821"/>
      <c r="DZ121" s="822"/>
    </row>
    <row r="122" spans="1:130" s="197" customFormat="1" ht="26.25" customHeight="1" x14ac:dyDescent="0.15">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440</v>
      </c>
      <c r="BP122" s="836"/>
      <c r="BQ122" s="837">
        <v>5830907</v>
      </c>
      <c r="BR122" s="838"/>
      <c r="BS122" s="838"/>
      <c r="BT122" s="838"/>
      <c r="BU122" s="838"/>
      <c r="BV122" s="838">
        <v>5973630</v>
      </c>
      <c r="BW122" s="838"/>
      <c r="BX122" s="838"/>
      <c r="BY122" s="838"/>
      <c r="BZ122" s="838"/>
      <c r="CA122" s="838">
        <v>6076327</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9.6</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451</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166824</v>
      </c>
      <c r="AB128" s="722"/>
      <c r="AC128" s="722"/>
      <c r="AD128" s="722"/>
      <c r="AE128" s="723"/>
      <c r="AF128" s="724">
        <v>136115</v>
      </c>
      <c r="AG128" s="722"/>
      <c r="AH128" s="722"/>
      <c r="AI128" s="722"/>
      <c r="AJ128" s="723"/>
      <c r="AK128" s="724">
        <v>115747</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2176664</v>
      </c>
      <c r="AB129" s="782"/>
      <c r="AC129" s="782"/>
      <c r="AD129" s="782"/>
      <c r="AE129" s="783"/>
      <c r="AF129" s="784">
        <v>2194676</v>
      </c>
      <c r="AG129" s="782"/>
      <c r="AH129" s="782"/>
      <c r="AI129" s="782"/>
      <c r="AJ129" s="783"/>
      <c r="AK129" s="784">
        <v>2229102</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10.9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246352</v>
      </c>
      <c r="AB130" s="782"/>
      <c r="AC130" s="782"/>
      <c r="AD130" s="782"/>
      <c r="AE130" s="783"/>
      <c r="AF130" s="784">
        <v>257523</v>
      </c>
      <c r="AG130" s="782"/>
      <c r="AH130" s="782"/>
      <c r="AI130" s="782"/>
      <c r="AJ130" s="783"/>
      <c r="AK130" s="784">
        <v>267747</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1930312</v>
      </c>
      <c r="AB131" s="715"/>
      <c r="AC131" s="715"/>
      <c r="AD131" s="715"/>
      <c r="AE131" s="716"/>
      <c r="AF131" s="717">
        <v>1937153</v>
      </c>
      <c r="AG131" s="715"/>
      <c r="AH131" s="715"/>
      <c r="AI131" s="715"/>
      <c r="AJ131" s="716"/>
      <c r="AK131" s="717">
        <v>1961355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12.12581179</v>
      </c>
      <c r="AB132" s="738"/>
      <c r="AC132" s="738"/>
      <c r="AD132" s="738"/>
      <c r="AE132" s="739"/>
      <c r="AF132" s="740">
        <v>11.7183826</v>
      </c>
      <c r="AG132" s="738"/>
      <c r="AH132" s="738"/>
      <c r="AI132" s="738"/>
      <c r="AJ132" s="739"/>
      <c r="AK132" s="740">
        <v>9.0399749150000002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12.7</v>
      </c>
      <c r="AB133" s="747"/>
      <c r="AC133" s="747"/>
      <c r="AD133" s="747"/>
      <c r="AE133" s="748"/>
      <c r="AF133" s="746">
        <v>12.3</v>
      </c>
      <c r="AG133" s="747"/>
      <c r="AH133" s="747"/>
      <c r="AI133" s="747"/>
      <c r="AJ133" s="748"/>
      <c r="AK133" s="746">
        <v>10.9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31" t="s">
        <v>472</v>
      </c>
      <c r="H9" s="1132"/>
      <c r="I9" s="1132"/>
      <c r="J9" s="1133"/>
      <c r="K9" s="263">
        <v>659419</v>
      </c>
      <c r="L9" s="264">
        <v>104703</v>
      </c>
      <c r="M9" s="265">
        <v>107860</v>
      </c>
      <c r="N9" s="266">
        <v>-2.9</v>
      </c>
    </row>
    <row r="10" spans="1:16" x14ac:dyDescent="0.15">
      <c r="A10" s="248"/>
      <c r="B10" s="244"/>
      <c r="C10" s="244"/>
      <c r="D10" s="244"/>
      <c r="E10" s="244"/>
      <c r="F10" s="244"/>
      <c r="G10" s="1131" t="s">
        <v>473</v>
      </c>
      <c r="H10" s="1132"/>
      <c r="I10" s="1132"/>
      <c r="J10" s="1133"/>
      <c r="K10" s="267">
        <v>25559</v>
      </c>
      <c r="L10" s="268">
        <v>4058</v>
      </c>
      <c r="M10" s="269">
        <v>10528</v>
      </c>
      <c r="N10" s="270">
        <v>-61.5</v>
      </c>
    </row>
    <row r="11" spans="1:16" ht="13.5" customHeight="1" x14ac:dyDescent="0.15">
      <c r="A11" s="248"/>
      <c r="B11" s="244"/>
      <c r="C11" s="244"/>
      <c r="D11" s="244"/>
      <c r="E11" s="244"/>
      <c r="F11" s="244"/>
      <c r="G11" s="1131" t="s">
        <v>474</v>
      </c>
      <c r="H11" s="1132"/>
      <c r="I11" s="1132"/>
      <c r="J11" s="1133"/>
      <c r="K11" s="267">
        <v>69335</v>
      </c>
      <c r="L11" s="268">
        <v>11009</v>
      </c>
      <c r="M11" s="269">
        <v>15409</v>
      </c>
      <c r="N11" s="270">
        <v>-28.6</v>
      </c>
    </row>
    <row r="12" spans="1:16" ht="13.5" customHeight="1" x14ac:dyDescent="0.15">
      <c r="A12" s="248"/>
      <c r="B12" s="244"/>
      <c r="C12" s="244"/>
      <c r="D12" s="244"/>
      <c r="E12" s="244"/>
      <c r="F12" s="244"/>
      <c r="G12" s="1131" t="s">
        <v>475</v>
      </c>
      <c r="H12" s="1132"/>
      <c r="I12" s="1132"/>
      <c r="J12" s="1133"/>
      <c r="K12" s="267" t="s">
        <v>476</v>
      </c>
      <c r="L12" s="268" t="s">
        <v>476</v>
      </c>
      <c r="M12" s="269">
        <v>1372</v>
      </c>
      <c r="N12" s="270" t="s">
        <v>476</v>
      </c>
    </row>
    <row r="13" spans="1:16" ht="13.5" customHeight="1" x14ac:dyDescent="0.15">
      <c r="A13" s="248"/>
      <c r="B13" s="244"/>
      <c r="C13" s="244"/>
      <c r="D13" s="244"/>
      <c r="E13" s="244"/>
      <c r="F13" s="244"/>
      <c r="G13" s="1131" t="s">
        <v>477</v>
      </c>
      <c r="H13" s="1132"/>
      <c r="I13" s="1132"/>
      <c r="J13" s="1133"/>
      <c r="K13" s="267" t="s">
        <v>476</v>
      </c>
      <c r="L13" s="268" t="s">
        <v>476</v>
      </c>
      <c r="M13" s="269" t="s">
        <v>476</v>
      </c>
      <c r="N13" s="270" t="s">
        <v>476</v>
      </c>
    </row>
    <row r="14" spans="1:16" ht="13.5" customHeight="1" x14ac:dyDescent="0.15">
      <c r="A14" s="248"/>
      <c r="B14" s="244"/>
      <c r="C14" s="244"/>
      <c r="D14" s="244"/>
      <c r="E14" s="244"/>
      <c r="F14" s="244"/>
      <c r="G14" s="1131" t="s">
        <v>478</v>
      </c>
      <c r="H14" s="1132"/>
      <c r="I14" s="1132"/>
      <c r="J14" s="1133"/>
      <c r="K14" s="267">
        <v>19369</v>
      </c>
      <c r="L14" s="268">
        <v>3075</v>
      </c>
      <c r="M14" s="269">
        <v>4790</v>
      </c>
      <c r="N14" s="270">
        <v>-35.799999999999997</v>
      </c>
    </row>
    <row r="15" spans="1:16" ht="13.5" customHeight="1" x14ac:dyDescent="0.15">
      <c r="A15" s="248"/>
      <c r="B15" s="244"/>
      <c r="C15" s="244"/>
      <c r="D15" s="244"/>
      <c r="E15" s="244"/>
      <c r="F15" s="244"/>
      <c r="G15" s="1131" t="s">
        <v>479</v>
      </c>
      <c r="H15" s="1132"/>
      <c r="I15" s="1132"/>
      <c r="J15" s="1133"/>
      <c r="K15" s="267">
        <v>24978</v>
      </c>
      <c r="L15" s="268">
        <v>3966</v>
      </c>
      <c r="M15" s="269">
        <v>2476</v>
      </c>
      <c r="N15" s="270">
        <v>60.2</v>
      </c>
    </row>
    <row r="16" spans="1:16" x14ac:dyDescent="0.15">
      <c r="A16" s="248"/>
      <c r="B16" s="244"/>
      <c r="C16" s="244"/>
      <c r="D16" s="244"/>
      <c r="E16" s="244"/>
      <c r="F16" s="244"/>
      <c r="G16" s="1134" t="s">
        <v>480</v>
      </c>
      <c r="H16" s="1135"/>
      <c r="I16" s="1135"/>
      <c r="J16" s="1136"/>
      <c r="K16" s="268">
        <v>-60313</v>
      </c>
      <c r="L16" s="268">
        <v>-9577</v>
      </c>
      <c r="M16" s="269">
        <v>-12174</v>
      </c>
      <c r="N16" s="270">
        <v>-21.3</v>
      </c>
    </row>
    <row r="17" spans="1:16" x14ac:dyDescent="0.15">
      <c r="A17" s="248"/>
      <c r="B17" s="244"/>
      <c r="C17" s="244"/>
      <c r="D17" s="244"/>
      <c r="E17" s="244"/>
      <c r="F17" s="244"/>
      <c r="G17" s="1134" t="s">
        <v>171</v>
      </c>
      <c r="H17" s="1135"/>
      <c r="I17" s="1135"/>
      <c r="J17" s="1136"/>
      <c r="K17" s="268">
        <v>738347</v>
      </c>
      <c r="L17" s="268">
        <v>117235</v>
      </c>
      <c r="M17" s="269">
        <v>130260</v>
      </c>
      <c r="N17" s="270">
        <v>-10</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28" t="s">
        <v>485</v>
      </c>
      <c r="H21" s="1129"/>
      <c r="I21" s="1129"/>
      <c r="J21" s="1130"/>
      <c r="K21" s="280">
        <v>12.86</v>
      </c>
      <c r="L21" s="281">
        <v>12.26</v>
      </c>
      <c r="M21" s="282">
        <v>0.6</v>
      </c>
      <c r="N21" s="249"/>
      <c r="O21" s="283"/>
      <c r="P21" s="279"/>
    </row>
    <row r="22" spans="1:16" s="284" customFormat="1" x14ac:dyDescent="0.15">
      <c r="A22" s="279"/>
      <c r="B22" s="249"/>
      <c r="C22" s="249"/>
      <c r="D22" s="249"/>
      <c r="E22" s="249"/>
      <c r="F22" s="249"/>
      <c r="G22" s="1128" t="s">
        <v>486</v>
      </c>
      <c r="H22" s="1129"/>
      <c r="I22" s="1129"/>
      <c r="J22" s="1130"/>
      <c r="K22" s="285">
        <v>92.7</v>
      </c>
      <c r="L22" s="286">
        <v>94.9</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19" t="s">
        <v>490</v>
      </c>
      <c r="H32" s="1120"/>
      <c r="I32" s="1120"/>
      <c r="J32" s="1121"/>
      <c r="K32" s="294">
        <v>442771</v>
      </c>
      <c r="L32" s="294">
        <v>70303</v>
      </c>
      <c r="M32" s="295">
        <v>71410</v>
      </c>
      <c r="N32" s="296">
        <v>-1.6</v>
      </c>
    </row>
    <row r="33" spans="1:16" ht="13.5" customHeight="1" x14ac:dyDescent="0.15">
      <c r="A33" s="248"/>
      <c r="B33" s="244"/>
      <c r="C33" s="244"/>
      <c r="D33" s="244"/>
      <c r="E33" s="244"/>
      <c r="F33" s="244"/>
      <c r="G33" s="1119" t="s">
        <v>491</v>
      </c>
      <c r="H33" s="1120"/>
      <c r="I33" s="1120"/>
      <c r="J33" s="1121"/>
      <c r="K33" s="294" t="s">
        <v>476</v>
      </c>
      <c r="L33" s="294" t="s">
        <v>476</v>
      </c>
      <c r="M33" s="295" t="s">
        <v>476</v>
      </c>
      <c r="N33" s="296" t="s">
        <v>476</v>
      </c>
    </row>
    <row r="34" spans="1:16" ht="27" customHeight="1" x14ac:dyDescent="0.15">
      <c r="A34" s="248"/>
      <c r="B34" s="244"/>
      <c r="C34" s="244"/>
      <c r="D34" s="244"/>
      <c r="E34" s="244"/>
      <c r="F34" s="244"/>
      <c r="G34" s="1119" t="s">
        <v>492</v>
      </c>
      <c r="H34" s="1120"/>
      <c r="I34" s="1120"/>
      <c r="J34" s="1121"/>
      <c r="K34" s="294" t="s">
        <v>476</v>
      </c>
      <c r="L34" s="294" t="s">
        <v>476</v>
      </c>
      <c r="M34" s="295" t="s">
        <v>476</v>
      </c>
      <c r="N34" s="296" t="s">
        <v>476</v>
      </c>
    </row>
    <row r="35" spans="1:16" ht="27" customHeight="1" x14ac:dyDescent="0.15">
      <c r="A35" s="248"/>
      <c r="B35" s="244"/>
      <c r="C35" s="244"/>
      <c r="D35" s="244"/>
      <c r="E35" s="244"/>
      <c r="F35" s="244"/>
      <c r="G35" s="1119" t="s">
        <v>493</v>
      </c>
      <c r="H35" s="1120"/>
      <c r="I35" s="1120"/>
      <c r="J35" s="1121"/>
      <c r="K35" s="294">
        <v>52386</v>
      </c>
      <c r="L35" s="294">
        <v>8318</v>
      </c>
      <c r="M35" s="295">
        <v>19838</v>
      </c>
      <c r="N35" s="296">
        <v>-58.1</v>
      </c>
    </row>
    <row r="36" spans="1:16" ht="27" customHeight="1" x14ac:dyDescent="0.15">
      <c r="A36" s="248"/>
      <c r="B36" s="244"/>
      <c r="C36" s="244"/>
      <c r="D36" s="244"/>
      <c r="E36" s="244"/>
      <c r="F36" s="244"/>
      <c r="G36" s="1119" t="s">
        <v>494</v>
      </c>
      <c r="H36" s="1120"/>
      <c r="I36" s="1120"/>
      <c r="J36" s="1121"/>
      <c r="K36" s="294">
        <v>65643</v>
      </c>
      <c r="L36" s="294">
        <v>10423</v>
      </c>
      <c r="M36" s="295">
        <v>4809</v>
      </c>
      <c r="N36" s="296">
        <v>116.7</v>
      </c>
    </row>
    <row r="37" spans="1:16" ht="13.5" customHeight="1" x14ac:dyDescent="0.15">
      <c r="A37" s="248"/>
      <c r="B37" s="244"/>
      <c r="C37" s="244"/>
      <c r="D37" s="244"/>
      <c r="E37" s="244"/>
      <c r="F37" s="244"/>
      <c r="G37" s="1119" t="s">
        <v>495</v>
      </c>
      <c r="H37" s="1120"/>
      <c r="I37" s="1120"/>
      <c r="J37" s="1121"/>
      <c r="K37" s="294" t="s">
        <v>476</v>
      </c>
      <c r="L37" s="294" t="s">
        <v>476</v>
      </c>
      <c r="M37" s="295">
        <v>1747</v>
      </c>
      <c r="N37" s="296" t="s">
        <v>476</v>
      </c>
    </row>
    <row r="38" spans="1:16" ht="27" customHeight="1" x14ac:dyDescent="0.15">
      <c r="A38" s="248"/>
      <c r="B38" s="244"/>
      <c r="C38" s="244"/>
      <c r="D38" s="244"/>
      <c r="E38" s="244"/>
      <c r="F38" s="244"/>
      <c r="G38" s="1122" t="s">
        <v>496</v>
      </c>
      <c r="H38" s="1123"/>
      <c r="I38" s="1123"/>
      <c r="J38" s="1124"/>
      <c r="K38" s="297" t="s">
        <v>476</v>
      </c>
      <c r="L38" s="297" t="s">
        <v>476</v>
      </c>
      <c r="M38" s="298">
        <v>16</v>
      </c>
      <c r="N38" s="299" t="s">
        <v>476</v>
      </c>
      <c r="O38" s="293"/>
    </row>
    <row r="39" spans="1:16" x14ac:dyDescent="0.15">
      <c r="A39" s="248"/>
      <c r="B39" s="244"/>
      <c r="C39" s="244"/>
      <c r="D39" s="244"/>
      <c r="E39" s="244"/>
      <c r="F39" s="244"/>
      <c r="G39" s="1122" t="s">
        <v>497</v>
      </c>
      <c r="H39" s="1123"/>
      <c r="I39" s="1123"/>
      <c r="J39" s="1124"/>
      <c r="K39" s="300">
        <v>-115747</v>
      </c>
      <c r="L39" s="300">
        <v>-18378</v>
      </c>
      <c r="M39" s="301">
        <v>-2838</v>
      </c>
      <c r="N39" s="302">
        <v>547.6</v>
      </c>
      <c r="O39" s="293"/>
    </row>
    <row r="40" spans="1:16" ht="27" customHeight="1" x14ac:dyDescent="0.15">
      <c r="A40" s="248"/>
      <c r="B40" s="244"/>
      <c r="C40" s="244"/>
      <c r="D40" s="244"/>
      <c r="E40" s="244"/>
      <c r="F40" s="244"/>
      <c r="G40" s="1119" t="s">
        <v>498</v>
      </c>
      <c r="H40" s="1120"/>
      <c r="I40" s="1120"/>
      <c r="J40" s="1121"/>
      <c r="K40" s="300">
        <v>-267747</v>
      </c>
      <c r="L40" s="300">
        <v>-42513</v>
      </c>
      <c r="M40" s="301">
        <v>-63648</v>
      </c>
      <c r="N40" s="302">
        <v>-33.200000000000003</v>
      </c>
      <c r="O40" s="293"/>
    </row>
    <row r="41" spans="1:16" x14ac:dyDescent="0.15">
      <c r="A41" s="248"/>
      <c r="B41" s="244"/>
      <c r="C41" s="244"/>
      <c r="D41" s="244"/>
      <c r="E41" s="244"/>
      <c r="F41" s="244"/>
      <c r="G41" s="1125" t="s">
        <v>281</v>
      </c>
      <c r="H41" s="1126"/>
      <c r="I41" s="1126"/>
      <c r="J41" s="1127"/>
      <c r="K41" s="294">
        <v>177306</v>
      </c>
      <c r="L41" s="300">
        <v>28153</v>
      </c>
      <c r="M41" s="301">
        <v>31334</v>
      </c>
      <c r="N41" s="302">
        <v>-10.199999999999999</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2" t="s">
        <v>467</v>
      </c>
      <c r="J49" s="1114" t="s">
        <v>502</v>
      </c>
      <c r="K49" s="1115"/>
      <c r="L49" s="1115"/>
      <c r="M49" s="1115"/>
      <c r="N49" s="1116"/>
    </row>
    <row r="50" spans="1:14" x14ac:dyDescent="0.15">
      <c r="A50" s="248"/>
      <c r="B50" s="244"/>
      <c r="C50" s="244"/>
      <c r="D50" s="244"/>
      <c r="E50" s="244"/>
      <c r="F50" s="244"/>
      <c r="G50" s="312"/>
      <c r="H50" s="313"/>
      <c r="I50" s="1113"/>
      <c r="J50" s="314" t="s">
        <v>503</v>
      </c>
      <c r="K50" s="315" t="s">
        <v>504</v>
      </c>
      <c r="L50" s="316" t="s">
        <v>505</v>
      </c>
      <c r="M50" s="317" t="s">
        <v>506</v>
      </c>
      <c r="N50" s="318" t="s">
        <v>507</v>
      </c>
    </row>
    <row r="51" spans="1:14" x14ac:dyDescent="0.15">
      <c r="A51" s="248"/>
      <c r="B51" s="244"/>
      <c r="C51" s="244"/>
      <c r="D51" s="244"/>
      <c r="E51" s="244"/>
      <c r="F51" s="244"/>
      <c r="G51" s="310" t="s">
        <v>508</v>
      </c>
      <c r="H51" s="311"/>
      <c r="I51" s="319">
        <v>448110</v>
      </c>
      <c r="J51" s="320">
        <v>74474</v>
      </c>
      <c r="K51" s="321">
        <v>-43.4</v>
      </c>
      <c r="L51" s="322">
        <v>109234</v>
      </c>
      <c r="M51" s="323">
        <v>32.799999999999997</v>
      </c>
      <c r="N51" s="324">
        <v>-76.2</v>
      </c>
    </row>
    <row r="52" spans="1:14" x14ac:dyDescent="0.15">
      <c r="A52" s="248"/>
      <c r="B52" s="244"/>
      <c r="C52" s="244"/>
      <c r="D52" s="244"/>
      <c r="E52" s="244"/>
      <c r="F52" s="244"/>
      <c r="G52" s="325"/>
      <c r="H52" s="326" t="s">
        <v>509</v>
      </c>
      <c r="I52" s="327">
        <v>220560</v>
      </c>
      <c r="J52" s="328">
        <v>36656</v>
      </c>
      <c r="K52" s="329">
        <v>15.4</v>
      </c>
      <c r="L52" s="330">
        <v>63976</v>
      </c>
      <c r="M52" s="331">
        <v>45.4</v>
      </c>
      <c r="N52" s="332">
        <v>-30</v>
      </c>
    </row>
    <row r="53" spans="1:14" x14ac:dyDescent="0.15">
      <c r="A53" s="248"/>
      <c r="B53" s="244"/>
      <c r="C53" s="244"/>
      <c r="D53" s="244"/>
      <c r="E53" s="244"/>
      <c r="F53" s="244"/>
      <c r="G53" s="310" t="s">
        <v>510</v>
      </c>
      <c r="H53" s="311"/>
      <c r="I53" s="319">
        <v>349752</v>
      </c>
      <c r="J53" s="320">
        <v>57177</v>
      </c>
      <c r="K53" s="321">
        <v>-23.2</v>
      </c>
      <c r="L53" s="322">
        <v>121932</v>
      </c>
      <c r="M53" s="323">
        <v>11.6</v>
      </c>
      <c r="N53" s="324">
        <v>-34.799999999999997</v>
      </c>
    </row>
    <row r="54" spans="1:14" x14ac:dyDescent="0.15">
      <c r="A54" s="248"/>
      <c r="B54" s="244"/>
      <c r="C54" s="244"/>
      <c r="D54" s="244"/>
      <c r="E54" s="244"/>
      <c r="F54" s="244"/>
      <c r="G54" s="325"/>
      <c r="H54" s="326" t="s">
        <v>509</v>
      </c>
      <c r="I54" s="327">
        <v>244045</v>
      </c>
      <c r="J54" s="328">
        <v>39896</v>
      </c>
      <c r="K54" s="329">
        <v>8.8000000000000007</v>
      </c>
      <c r="L54" s="330">
        <v>68430</v>
      </c>
      <c r="M54" s="331">
        <v>7</v>
      </c>
      <c r="N54" s="332">
        <v>1.8</v>
      </c>
    </row>
    <row r="55" spans="1:14" x14ac:dyDescent="0.15">
      <c r="A55" s="248"/>
      <c r="B55" s="244"/>
      <c r="C55" s="244"/>
      <c r="D55" s="244"/>
      <c r="E55" s="244"/>
      <c r="F55" s="244"/>
      <c r="G55" s="310" t="s">
        <v>511</v>
      </c>
      <c r="H55" s="311"/>
      <c r="I55" s="319">
        <v>456795</v>
      </c>
      <c r="J55" s="320">
        <v>73999</v>
      </c>
      <c r="K55" s="321">
        <v>29.4</v>
      </c>
      <c r="L55" s="322">
        <v>92021</v>
      </c>
      <c r="M55" s="323">
        <v>-24.5</v>
      </c>
      <c r="N55" s="324">
        <v>53.9</v>
      </c>
    </row>
    <row r="56" spans="1:14" x14ac:dyDescent="0.15">
      <c r="A56" s="248"/>
      <c r="B56" s="244"/>
      <c r="C56" s="244"/>
      <c r="D56" s="244"/>
      <c r="E56" s="244"/>
      <c r="F56" s="244"/>
      <c r="G56" s="325"/>
      <c r="H56" s="326" t="s">
        <v>509</v>
      </c>
      <c r="I56" s="327">
        <v>211887</v>
      </c>
      <c r="J56" s="328">
        <v>34325</v>
      </c>
      <c r="K56" s="329">
        <v>-14</v>
      </c>
      <c r="L56" s="330">
        <v>52579</v>
      </c>
      <c r="M56" s="331">
        <v>-23.2</v>
      </c>
      <c r="N56" s="332">
        <v>9.1999999999999993</v>
      </c>
    </row>
    <row r="57" spans="1:14" x14ac:dyDescent="0.15">
      <c r="A57" s="248"/>
      <c r="B57" s="244"/>
      <c r="C57" s="244"/>
      <c r="D57" s="244"/>
      <c r="E57" s="244"/>
      <c r="F57" s="244"/>
      <c r="G57" s="310" t="s">
        <v>512</v>
      </c>
      <c r="H57" s="311"/>
      <c r="I57" s="319">
        <v>395820</v>
      </c>
      <c r="J57" s="320">
        <v>63575</v>
      </c>
      <c r="K57" s="321">
        <v>-14.1</v>
      </c>
      <c r="L57" s="322">
        <v>94828</v>
      </c>
      <c r="M57" s="323">
        <v>3.1</v>
      </c>
      <c r="N57" s="324">
        <v>-17.2</v>
      </c>
    </row>
    <row r="58" spans="1:14" x14ac:dyDescent="0.15">
      <c r="A58" s="248"/>
      <c r="B58" s="244"/>
      <c r="C58" s="244"/>
      <c r="D58" s="244"/>
      <c r="E58" s="244"/>
      <c r="F58" s="244"/>
      <c r="G58" s="325"/>
      <c r="H58" s="326" t="s">
        <v>509</v>
      </c>
      <c r="I58" s="327">
        <v>211164</v>
      </c>
      <c r="J58" s="328">
        <v>33916</v>
      </c>
      <c r="K58" s="329">
        <v>-1.2</v>
      </c>
      <c r="L58" s="330">
        <v>55133</v>
      </c>
      <c r="M58" s="331">
        <v>4.9000000000000004</v>
      </c>
      <c r="N58" s="332">
        <v>-6.1</v>
      </c>
    </row>
    <row r="59" spans="1:14" x14ac:dyDescent="0.15">
      <c r="A59" s="248"/>
      <c r="B59" s="244"/>
      <c r="C59" s="244"/>
      <c r="D59" s="244"/>
      <c r="E59" s="244"/>
      <c r="F59" s="244"/>
      <c r="G59" s="310" t="s">
        <v>513</v>
      </c>
      <c r="H59" s="311"/>
      <c r="I59" s="319">
        <v>638753</v>
      </c>
      <c r="J59" s="320">
        <v>101422</v>
      </c>
      <c r="K59" s="321">
        <v>59.5</v>
      </c>
      <c r="L59" s="322">
        <v>119674</v>
      </c>
      <c r="M59" s="323">
        <v>26.2</v>
      </c>
      <c r="N59" s="324">
        <v>33.299999999999997</v>
      </c>
    </row>
    <row r="60" spans="1:14" x14ac:dyDescent="0.15">
      <c r="A60" s="248"/>
      <c r="B60" s="244"/>
      <c r="C60" s="244"/>
      <c r="D60" s="244"/>
      <c r="E60" s="244"/>
      <c r="F60" s="244"/>
      <c r="G60" s="325"/>
      <c r="H60" s="326" t="s">
        <v>509</v>
      </c>
      <c r="I60" s="333">
        <v>154666</v>
      </c>
      <c r="J60" s="328">
        <v>24558</v>
      </c>
      <c r="K60" s="329">
        <v>-27.6</v>
      </c>
      <c r="L60" s="330">
        <v>57803</v>
      </c>
      <c r="M60" s="331">
        <v>4.8</v>
      </c>
      <c r="N60" s="332">
        <v>-32.4</v>
      </c>
    </row>
    <row r="61" spans="1:14" x14ac:dyDescent="0.15">
      <c r="A61" s="248"/>
      <c r="B61" s="244"/>
      <c r="C61" s="244"/>
      <c r="D61" s="244"/>
      <c r="E61" s="244"/>
      <c r="F61" s="244"/>
      <c r="G61" s="310" t="s">
        <v>514</v>
      </c>
      <c r="H61" s="334"/>
      <c r="I61" s="335">
        <v>457846</v>
      </c>
      <c r="J61" s="336">
        <v>74129</v>
      </c>
      <c r="K61" s="337">
        <v>1.6</v>
      </c>
      <c r="L61" s="338">
        <v>107538</v>
      </c>
      <c r="M61" s="339">
        <v>9.8000000000000007</v>
      </c>
      <c r="N61" s="324">
        <v>-8.1999999999999993</v>
      </c>
    </row>
    <row r="62" spans="1:14" x14ac:dyDescent="0.15">
      <c r="A62" s="248"/>
      <c r="B62" s="244"/>
      <c r="C62" s="244"/>
      <c r="D62" s="244"/>
      <c r="E62" s="244"/>
      <c r="F62" s="244"/>
      <c r="G62" s="325"/>
      <c r="H62" s="326" t="s">
        <v>509</v>
      </c>
      <c r="I62" s="327">
        <v>208464</v>
      </c>
      <c r="J62" s="328">
        <v>33870</v>
      </c>
      <c r="K62" s="329">
        <v>-3.7</v>
      </c>
      <c r="L62" s="330">
        <v>59584</v>
      </c>
      <c r="M62" s="331">
        <v>7.8</v>
      </c>
      <c r="N62" s="332">
        <v>-11.5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7" t="s">
        <v>3</v>
      </c>
      <c r="D47" s="1137"/>
      <c r="E47" s="1138"/>
      <c r="F47" s="11">
        <v>49.28</v>
      </c>
      <c r="G47" s="12">
        <v>62.12</v>
      </c>
      <c r="H47" s="12">
        <v>69.77</v>
      </c>
      <c r="I47" s="12">
        <v>76.599999999999994</v>
      </c>
      <c r="J47" s="13">
        <v>80.44</v>
      </c>
    </row>
    <row r="48" spans="2:10" ht="57.75" customHeight="1" x14ac:dyDescent="0.15">
      <c r="B48" s="14"/>
      <c r="C48" s="1139" t="s">
        <v>4</v>
      </c>
      <c r="D48" s="1139"/>
      <c r="E48" s="1140"/>
      <c r="F48" s="15">
        <v>5.85</v>
      </c>
      <c r="G48" s="16">
        <v>11.91</v>
      </c>
      <c r="H48" s="16">
        <v>9.67</v>
      </c>
      <c r="I48" s="16">
        <v>11.56</v>
      </c>
      <c r="J48" s="17">
        <v>11.22</v>
      </c>
    </row>
    <row r="49" spans="2:10" ht="57.75" customHeight="1" thickBot="1" x14ac:dyDescent="0.2">
      <c r="B49" s="18"/>
      <c r="C49" s="1141" t="s">
        <v>5</v>
      </c>
      <c r="D49" s="1141"/>
      <c r="E49" s="1142"/>
      <c r="F49" s="19">
        <v>12.88</v>
      </c>
      <c r="G49" s="20">
        <v>19.05</v>
      </c>
      <c r="H49" s="20">
        <v>8.4</v>
      </c>
      <c r="I49" s="20">
        <v>9.3800000000000008</v>
      </c>
      <c r="J49" s="21">
        <v>10.28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9" t="s">
        <v>521</v>
      </c>
      <c r="D34" s="1149"/>
      <c r="E34" s="1150"/>
      <c r="F34" s="32">
        <v>5.85</v>
      </c>
      <c r="G34" s="33">
        <v>11.91</v>
      </c>
      <c r="H34" s="33">
        <v>9.67</v>
      </c>
      <c r="I34" s="33">
        <v>11.56</v>
      </c>
      <c r="J34" s="34">
        <v>11.22</v>
      </c>
      <c r="K34" s="22"/>
      <c r="L34" s="22"/>
      <c r="M34" s="22"/>
      <c r="N34" s="22"/>
      <c r="O34" s="22"/>
      <c r="P34" s="22"/>
    </row>
    <row r="35" spans="1:16" ht="39" customHeight="1" x14ac:dyDescent="0.15">
      <c r="A35" s="22"/>
      <c r="B35" s="35"/>
      <c r="C35" s="1143" t="s">
        <v>522</v>
      </c>
      <c r="D35" s="1144"/>
      <c r="E35" s="1145"/>
      <c r="F35" s="36">
        <v>1.48</v>
      </c>
      <c r="G35" s="37">
        <v>0.5</v>
      </c>
      <c r="H35" s="37">
        <v>0.8</v>
      </c>
      <c r="I35" s="37">
        <v>1.49</v>
      </c>
      <c r="J35" s="38">
        <v>1.4</v>
      </c>
      <c r="K35" s="22"/>
      <c r="L35" s="22"/>
      <c r="M35" s="22"/>
      <c r="N35" s="22"/>
      <c r="O35" s="22"/>
      <c r="P35" s="22"/>
    </row>
    <row r="36" spans="1:16" ht="39" customHeight="1" x14ac:dyDescent="0.15">
      <c r="A36" s="22"/>
      <c r="B36" s="35"/>
      <c r="C36" s="1143" t="s">
        <v>523</v>
      </c>
      <c r="D36" s="1144"/>
      <c r="E36" s="1145"/>
      <c r="F36" s="36">
        <v>0.81</v>
      </c>
      <c r="G36" s="37">
        <v>0.44</v>
      </c>
      <c r="H36" s="37">
        <v>0.28000000000000003</v>
      </c>
      <c r="I36" s="37">
        <v>1.19</v>
      </c>
      <c r="J36" s="38">
        <v>1.25</v>
      </c>
      <c r="K36" s="22"/>
      <c r="L36" s="22"/>
      <c r="M36" s="22"/>
      <c r="N36" s="22"/>
      <c r="O36" s="22"/>
      <c r="P36" s="22"/>
    </row>
    <row r="37" spans="1:16" ht="39" customHeight="1" x14ac:dyDescent="0.15">
      <c r="A37" s="22"/>
      <c r="B37" s="35"/>
      <c r="C37" s="1143" t="s">
        <v>524</v>
      </c>
      <c r="D37" s="1144"/>
      <c r="E37" s="1145"/>
      <c r="F37" s="36">
        <v>0.55000000000000004</v>
      </c>
      <c r="G37" s="37">
        <v>0.61</v>
      </c>
      <c r="H37" s="37">
        <v>0.31</v>
      </c>
      <c r="I37" s="37">
        <v>0.25</v>
      </c>
      <c r="J37" s="38">
        <v>0.27</v>
      </c>
      <c r="K37" s="22"/>
      <c r="L37" s="22"/>
      <c r="M37" s="22"/>
      <c r="N37" s="22"/>
      <c r="O37" s="22"/>
      <c r="P37" s="22"/>
    </row>
    <row r="38" spans="1:16" ht="39" customHeight="1" x14ac:dyDescent="0.15">
      <c r="A38" s="22"/>
      <c r="B38" s="35"/>
      <c r="C38" s="1143" t="s">
        <v>525</v>
      </c>
      <c r="D38" s="1144"/>
      <c r="E38" s="1145"/>
      <c r="F38" s="36">
        <v>0.03</v>
      </c>
      <c r="G38" s="37">
        <v>0.26</v>
      </c>
      <c r="H38" s="37">
        <v>0.1</v>
      </c>
      <c r="I38" s="37">
        <v>0.01</v>
      </c>
      <c r="J38" s="38">
        <v>0.08</v>
      </c>
      <c r="K38" s="22"/>
      <c r="L38" s="22"/>
      <c r="M38" s="22"/>
      <c r="N38" s="22"/>
      <c r="O38" s="22"/>
      <c r="P38" s="22"/>
    </row>
    <row r="39" spans="1:16" ht="39" customHeight="1" x14ac:dyDescent="0.15">
      <c r="A39" s="22"/>
      <c r="B39" s="35"/>
      <c r="C39" s="1143" t="s">
        <v>526</v>
      </c>
      <c r="D39" s="1144"/>
      <c r="E39" s="1145"/>
      <c r="F39" s="36">
        <v>0.97</v>
      </c>
      <c r="G39" s="37">
        <v>0.22</v>
      </c>
      <c r="H39" s="37">
        <v>0.13</v>
      </c>
      <c r="I39" s="37">
        <v>0.21</v>
      </c>
      <c r="J39" s="38">
        <v>0.04</v>
      </c>
      <c r="K39" s="22"/>
      <c r="L39" s="22"/>
      <c r="M39" s="22"/>
      <c r="N39" s="22"/>
      <c r="O39" s="22"/>
      <c r="P39" s="22"/>
    </row>
    <row r="40" spans="1:16" ht="39" customHeight="1" x14ac:dyDescent="0.15">
      <c r="A40" s="22"/>
      <c r="B40" s="35"/>
      <c r="C40" s="1143" t="s">
        <v>527</v>
      </c>
      <c r="D40" s="1144"/>
      <c r="E40" s="1145"/>
      <c r="F40" s="36">
        <v>0.03</v>
      </c>
      <c r="G40" s="37">
        <v>0.03</v>
      </c>
      <c r="H40" s="37">
        <v>0.03</v>
      </c>
      <c r="I40" s="37">
        <v>0.05</v>
      </c>
      <c r="J40" s="38">
        <v>0.04</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528</v>
      </c>
      <c r="D42" s="1144"/>
      <c r="E42" s="1145"/>
      <c r="F42" s="36" t="s">
        <v>476</v>
      </c>
      <c r="G42" s="37" t="s">
        <v>476</v>
      </c>
      <c r="H42" s="37" t="s">
        <v>476</v>
      </c>
      <c r="I42" s="37" t="s">
        <v>476</v>
      </c>
      <c r="J42" s="38" t="s">
        <v>476</v>
      </c>
      <c r="K42" s="22"/>
      <c r="L42" s="22"/>
      <c r="M42" s="22"/>
      <c r="N42" s="22"/>
      <c r="O42" s="22"/>
      <c r="P42" s="22"/>
    </row>
    <row r="43" spans="1:16" ht="39" customHeight="1" thickBot="1" x14ac:dyDescent="0.2">
      <c r="A43" s="22"/>
      <c r="B43" s="40"/>
      <c r="C43" s="1146" t="s">
        <v>529</v>
      </c>
      <c r="D43" s="1147"/>
      <c r="E43" s="1148"/>
      <c r="F43" s="41">
        <v>0</v>
      </c>
      <c r="G43" s="42">
        <v>0</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539</v>
      </c>
      <c r="L45" s="60">
        <v>559</v>
      </c>
      <c r="M45" s="60">
        <v>536</v>
      </c>
      <c r="N45" s="60">
        <v>494</v>
      </c>
      <c r="O45" s="61">
        <v>443</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x14ac:dyDescent="0.15">
      <c r="A48" s="48"/>
      <c r="B48" s="1161"/>
      <c r="C48" s="1162"/>
      <c r="D48" s="62"/>
      <c r="E48" s="1153" t="s">
        <v>15</v>
      </c>
      <c r="F48" s="1153"/>
      <c r="G48" s="1153"/>
      <c r="H48" s="1153"/>
      <c r="I48" s="1153"/>
      <c r="J48" s="1154"/>
      <c r="K48" s="63">
        <v>39</v>
      </c>
      <c r="L48" s="64">
        <v>43</v>
      </c>
      <c r="M48" s="64">
        <v>39</v>
      </c>
      <c r="N48" s="64">
        <v>50</v>
      </c>
      <c r="O48" s="65">
        <v>52</v>
      </c>
      <c r="P48" s="48"/>
      <c r="Q48" s="48"/>
      <c r="R48" s="48"/>
      <c r="S48" s="48"/>
      <c r="T48" s="48"/>
      <c r="U48" s="48"/>
    </row>
    <row r="49" spans="1:21" ht="30.75" customHeight="1" x14ac:dyDescent="0.15">
      <c r="A49" s="48"/>
      <c r="B49" s="1161"/>
      <c r="C49" s="1162"/>
      <c r="D49" s="62"/>
      <c r="E49" s="1153" t="s">
        <v>16</v>
      </c>
      <c r="F49" s="1153"/>
      <c r="G49" s="1153"/>
      <c r="H49" s="1153"/>
      <c r="I49" s="1153"/>
      <c r="J49" s="1154"/>
      <c r="K49" s="63">
        <v>73</v>
      </c>
      <c r="L49" s="64">
        <v>63</v>
      </c>
      <c r="M49" s="64">
        <v>72</v>
      </c>
      <c r="N49" s="64">
        <v>77</v>
      </c>
      <c r="O49" s="65">
        <v>66</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t="s">
        <v>476</v>
      </c>
      <c r="M51" s="64" t="s">
        <v>476</v>
      </c>
      <c r="N51" s="64" t="s">
        <v>476</v>
      </c>
      <c r="O51" s="65" t="s">
        <v>476</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404</v>
      </c>
      <c r="L52" s="64">
        <v>406</v>
      </c>
      <c r="M52" s="64">
        <v>414</v>
      </c>
      <c r="N52" s="64">
        <v>394</v>
      </c>
      <c r="O52" s="65">
        <v>383</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247</v>
      </c>
      <c r="L53" s="69">
        <v>259</v>
      </c>
      <c r="M53" s="69">
        <v>233</v>
      </c>
      <c r="N53" s="69">
        <v>227</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2015-04-08T05:27:23Z</cp:lastPrinted>
  <dcterms:created xsi:type="dcterms:W3CDTF">2015-02-17T06:43:29Z</dcterms:created>
  <dcterms:modified xsi:type="dcterms:W3CDTF">2015-04-08T05:32:11Z</dcterms:modified>
  <cp:category/>
</cp:coreProperties>
</file>